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C97AEB5E-A2C0-4F3F-97B0-DBF3CCE90C99}" xr6:coauthVersionLast="36" xr6:coauthVersionMax="36" xr10:uidLastSave="{00000000-0000-0000-0000-000000000000}"/>
  <workbookProtection workbookAlgorithmName="SHA-512" workbookHashValue="YjhzleZBSoUwcrw5sIhtcS87r0KH1DK3sy7qnEKzE2ds3HUrKtDwj22bnoriGCyZvbmxetKkQDNMNssmN2tc6Q==" workbookSaltValue="SLQn6UmV+2BhSjmIToESJg==" workbookSpinCount="100000" lockStructure="1"/>
  <bookViews>
    <workbookView xWindow="0" yWindow="0" windowWidth="28800" windowHeight="11625" xr2:uid="{00000000-000D-0000-FFFF-FFFF00000000}"/>
  </bookViews>
  <sheets>
    <sheet name="modello_domanda" sheetId="1" r:id="rId1"/>
    <sheet name="codici_ateco" sheetId="2" state="hidden" r:id="rId2"/>
    <sheet name="mensile" sheetId="3" state="hidden" r:id="rId3"/>
    <sheet name="trimestrale" sheetId="4" state="hidden" r:id="rId4"/>
    <sheet name="semestrale" sheetId="5" state="hidden" r:id="rId5"/>
  </sheets>
  <definedNames>
    <definedName name="controllo_numero_rate_mens">IF(num_progr_rata_mens&lt;=durata_mesi_mens,1,0)</definedName>
    <definedName name="controllo_numero_rate_sem">IF(num_progr_rata_sem&lt;=durata_mesi_sem,1,0)</definedName>
    <definedName name="controllo_numero_rate_trim">IF(num_progr_rata_trim&lt;=durata_mesi_trim,1,0)</definedName>
    <definedName name="controllo_valori_mens">mensile!$O$285</definedName>
    <definedName name="controllo_valori_sem">semestrale!$O$285</definedName>
    <definedName name="controllo_valori_trim">trimestrale!$O$285</definedName>
    <definedName name="costo_totale_mens">mensile!$F$9</definedName>
    <definedName name="costo_totale_sem">semestrale!$F$9</definedName>
    <definedName name="costo_totale_trim">trimestrale!$F$9</definedName>
    <definedName name="data_inizio_mens">mensile!$C$9</definedName>
    <definedName name="data_inizio_sem">semestrale!$C$9</definedName>
    <definedName name="data_inizio_trim">trimestrale!$C$9</definedName>
    <definedName name="durata_mesi_mens">mensile!$O$287</definedName>
    <definedName name="durata_mesi_sem">semestrale!$O$287</definedName>
    <definedName name="durata_mesi_trim">trimestrale!$O$287</definedName>
    <definedName name="durata_prestito_mens">mensile!$C$7</definedName>
    <definedName name="durata_prestito_sem">semestrale!$C$7</definedName>
    <definedName name="durata_prestito_trim">trimestrale!$C$7</definedName>
    <definedName name="importo_prestito_mens">mensile!$C$3</definedName>
    <definedName name="importo_prestito_sem">semestrale!$C$3</definedName>
    <definedName name="importo_prestito_trim">trimestrale!$C$3</definedName>
    <definedName name="inizio_riga_mens">ROW(mensile!$14:$14)</definedName>
    <definedName name="inizio_riga_sem">ROW(semestrale!$A$14:$IV$14)</definedName>
    <definedName name="inizio_riga_trim">ROW(trimestrale!$A$14:$IV$14)</definedName>
    <definedName name="num_progr_rata_mens">ROW()-inizio_riga_mens</definedName>
    <definedName name="num_progr_rata_sem">ROW()-inizio_riga_sem</definedName>
    <definedName name="num_progr_rata_trim">ROW()-inizio_riga_trim</definedName>
    <definedName name="quota_capitale_mens">-PPMT(tasso_annuo/12,num_progr_rata_mens,durata_mesi_mens,importo_prestito_mens)</definedName>
    <definedName name="quota_capitale_sem">-PPMT(tasso_annuo/12,num_progr_rata_sem,durata_mesi_sem,importo_prestito_sem)</definedName>
    <definedName name="quota_capitale_trim">-PPMT(tasso_annuo/12,num_progr_rata_trim,durata_mesi_trim,importo_prestito_trim)</definedName>
    <definedName name="rata_mensile_mens">mensile!$O$289</definedName>
    <definedName name="rata_mensile_sem">semestrale!$O$289</definedName>
    <definedName name="rata_mensile_trim">trimestrale!$O$289</definedName>
    <definedName name="tasso_mens">mensile!$C$5</definedName>
    <definedName name="tasso_sem">semestrale!$C$5</definedName>
    <definedName name="tasso_trim">trimestrale!$C$5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I3" i="5" l="1"/>
  <c r="I3" i="4"/>
  <c r="I3" i="3"/>
  <c r="B23" i="1"/>
  <c r="I9" i="3" s="1"/>
  <c r="I7" i="3" l="1"/>
  <c r="C7" i="3" s="1"/>
  <c r="C9" i="3"/>
  <c r="C5" i="3"/>
  <c r="C3" i="3"/>
  <c r="I5" i="3" l="1"/>
  <c r="O287" i="3"/>
  <c r="O285" i="3"/>
  <c r="F302" i="3" l="1"/>
  <c r="D302" i="3"/>
  <c r="B302" i="3"/>
  <c r="F301" i="3"/>
  <c r="D301" i="3"/>
  <c r="B301" i="3"/>
  <c r="F300" i="3"/>
  <c r="D300" i="3"/>
  <c r="B300" i="3"/>
  <c r="F299" i="3"/>
  <c r="D299" i="3"/>
  <c r="B299" i="3"/>
  <c r="F298" i="3"/>
  <c r="D298" i="3"/>
  <c r="B298" i="3"/>
  <c r="F297" i="3"/>
  <c r="D297" i="3"/>
  <c r="B297" i="3"/>
  <c r="F296" i="3"/>
  <c r="D296" i="3"/>
  <c r="B296" i="3"/>
  <c r="F295" i="3"/>
  <c r="D295" i="3"/>
  <c r="B295" i="3"/>
  <c r="F294" i="3"/>
  <c r="D294" i="3"/>
  <c r="B294" i="3"/>
  <c r="F293" i="3"/>
  <c r="D293" i="3"/>
  <c r="B293" i="3"/>
  <c r="F292" i="3"/>
  <c r="D292" i="3"/>
  <c r="B292" i="3"/>
  <c r="E291" i="3"/>
  <c r="C291" i="3"/>
  <c r="A291" i="3"/>
  <c r="E290" i="3"/>
  <c r="C290" i="3"/>
  <c r="A290" i="3"/>
  <c r="F289" i="3"/>
  <c r="D289" i="3"/>
  <c r="B289" i="3"/>
  <c r="F288" i="3"/>
  <c r="D288" i="3"/>
  <c r="B288" i="3"/>
  <c r="E287" i="3"/>
  <c r="C287" i="3"/>
  <c r="A287" i="3"/>
  <c r="E286" i="3"/>
  <c r="C286" i="3"/>
  <c r="A286" i="3"/>
  <c r="F285" i="3"/>
  <c r="D285" i="3"/>
  <c r="B285" i="3"/>
  <c r="F284" i="3"/>
  <c r="D284" i="3"/>
  <c r="B284" i="3"/>
  <c r="F283" i="3"/>
  <c r="D283" i="3"/>
  <c r="B283" i="3"/>
  <c r="F282" i="3"/>
  <c r="D282" i="3"/>
  <c r="B282" i="3"/>
  <c r="F281" i="3"/>
  <c r="D281" i="3"/>
  <c r="B281" i="3"/>
  <c r="F280" i="3"/>
  <c r="D280" i="3"/>
  <c r="B280" i="3"/>
  <c r="F279" i="3"/>
  <c r="D279" i="3"/>
  <c r="B279" i="3"/>
  <c r="F278" i="3"/>
  <c r="D278" i="3"/>
  <c r="B278" i="3"/>
  <c r="F277" i="3"/>
  <c r="D277" i="3"/>
  <c r="B277" i="3"/>
  <c r="F276" i="3"/>
  <c r="D276" i="3"/>
  <c r="B276" i="3"/>
  <c r="F275" i="3"/>
  <c r="D275" i="3"/>
  <c r="C302" i="3"/>
  <c r="E301" i="3"/>
  <c r="A301" i="3"/>
  <c r="C300" i="3"/>
  <c r="E299" i="3"/>
  <c r="A299" i="3"/>
  <c r="C298" i="3"/>
  <c r="E297" i="3"/>
  <c r="A297" i="3"/>
  <c r="C296" i="3"/>
  <c r="E295" i="3"/>
  <c r="A295" i="3"/>
  <c r="C294" i="3"/>
  <c r="E293" i="3"/>
  <c r="A293" i="3"/>
  <c r="C292" i="3"/>
  <c r="F291" i="3"/>
  <c r="B291" i="3"/>
  <c r="D290" i="3"/>
  <c r="C289" i="3"/>
  <c r="E288" i="3"/>
  <c r="A288" i="3"/>
  <c r="D287" i="3"/>
  <c r="F286" i="3"/>
  <c r="B286" i="3"/>
  <c r="E285" i="3"/>
  <c r="A285" i="3"/>
  <c r="C284" i="3"/>
  <c r="E283" i="3"/>
  <c r="A283" i="3"/>
  <c r="C282" i="3"/>
  <c r="E281" i="3"/>
  <c r="A281" i="3"/>
  <c r="C280" i="3"/>
  <c r="E279" i="3"/>
  <c r="A279" i="3"/>
  <c r="C278" i="3"/>
  <c r="E277" i="3"/>
  <c r="A277" i="3"/>
  <c r="C276" i="3"/>
  <c r="E275" i="3"/>
  <c r="B275" i="3"/>
  <c r="F274" i="3"/>
  <c r="D274" i="3"/>
  <c r="B274" i="3"/>
  <c r="F273" i="3"/>
  <c r="D273" i="3"/>
  <c r="B273" i="3"/>
  <c r="F272" i="3"/>
  <c r="D272" i="3"/>
  <c r="B272" i="3"/>
  <c r="F271" i="3"/>
  <c r="D271" i="3"/>
  <c r="B271" i="3"/>
  <c r="F270" i="3"/>
  <c r="D270" i="3"/>
  <c r="B270" i="3"/>
  <c r="F269" i="3"/>
  <c r="D269" i="3"/>
  <c r="B269" i="3"/>
  <c r="F268" i="3"/>
  <c r="D268" i="3"/>
  <c r="B268" i="3"/>
  <c r="F267" i="3"/>
  <c r="D267" i="3"/>
  <c r="B267" i="3"/>
  <c r="F266" i="3"/>
  <c r="D266" i="3"/>
  <c r="B266" i="3"/>
  <c r="F265" i="3"/>
  <c r="D265" i="3"/>
  <c r="B265" i="3"/>
  <c r="F264" i="3"/>
  <c r="D264" i="3"/>
  <c r="B264" i="3"/>
  <c r="F263" i="3"/>
  <c r="D263" i="3"/>
  <c r="B263" i="3"/>
  <c r="F262" i="3"/>
  <c r="D262" i="3"/>
  <c r="B262" i="3"/>
  <c r="F261" i="3"/>
  <c r="D261" i="3"/>
  <c r="B261" i="3"/>
  <c r="E302" i="3"/>
  <c r="C301" i="3"/>
  <c r="A300" i="3"/>
  <c r="E298" i="3"/>
  <c r="C297" i="3"/>
  <c r="A296" i="3"/>
  <c r="E294" i="3"/>
  <c r="C293" i="3"/>
  <c r="A292" i="3"/>
  <c r="F290" i="3"/>
  <c r="E289" i="3"/>
  <c r="C288" i="3"/>
  <c r="B287" i="3"/>
  <c r="E284" i="3"/>
  <c r="C283" i="3"/>
  <c r="A282" i="3"/>
  <c r="E280" i="3"/>
  <c r="C279" i="3"/>
  <c r="A278" i="3"/>
  <c r="E276" i="3"/>
  <c r="C275" i="3"/>
  <c r="E274" i="3"/>
  <c r="A274" i="3"/>
  <c r="C273" i="3"/>
  <c r="E272" i="3"/>
  <c r="A272" i="3"/>
  <c r="C271" i="3"/>
  <c r="E270" i="3"/>
  <c r="A270" i="3"/>
  <c r="C269" i="3"/>
  <c r="E268" i="3"/>
  <c r="A268" i="3"/>
  <c r="C267" i="3"/>
  <c r="E266" i="3"/>
  <c r="A266" i="3"/>
  <c r="C265" i="3"/>
  <c r="E264" i="3"/>
  <c r="A264" i="3"/>
  <c r="C263" i="3"/>
  <c r="E262" i="3"/>
  <c r="A262" i="3"/>
  <c r="C261" i="3"/>
  <c r="F260" i="3"/>
  <c r="D260" i="3"/>
  <c r="B260" i="3"/>
  <c r="F259" i="3"/>
  <c r="D259" i="3"/>
  <c r="B259" i="3"/>
  <c r="F258" i="3"/>
  <c r="D258" i="3"/>
  <c r="B258" i="3"/>
  <c r="F257" i="3"/>
  <c r="D257" i="3"/>
  <c r="B257" i="3"/>
  <c r="F256" i="3"/>
  <c r="D256" i="3"/>
  <c r="B256" i="3"/>
  <c r="F255" i="3"/>
  <c r="D255" i="3"/>
  <c r="B255" i="3"/>
  <c r="F254" i="3"/>
  <c r="D254" i="3"/>
  <c r="B254" i="3"/>
  <c r="F253" i="3"/>
  <c r="D253" i="3"/>
  <c r="B253" i="3"/>
  <c r="F252" i="3"/>
  <c r="D252" i="3"/>
  <c r="B252" i="3"/>
  <c r="F251" i="3"/>
  <c r="D251" i="3"/>
  <c r="B251" i="3"/>
  <c r="F250" i="3"/>
  <c r="D250" i="3"/>
  <c r="B250" i="3"/>
  <c r="F249" i="3"/>
  <c r="D249" i="3"/>
  <c r="B249" i="3"/>
  <c r="F248" i="3"/>
  <c r="D248" i="3"/>
  <c r="B248" i="3"/>
  <c r="F247" i="3"/>
  <c r="D247" i="3"/>
  <c r="B247" i="3"/>
  <c r="F246" i="3"/>
  <c r="D246" i="3"/>
  <c r="B246" i="3"/>
  <c r="F245" i="3"/>
  <c r="D245" i="3"/>
  <c r="B245" i="3"/>
  <c r="F244" i="3"/>
  <c r="D244" i="3"/>
  <c r="B244" i="3"/>
  <c r="F243" i="3"/>
  <c r="D243" i="3"/>
  <c r="B243" i="3"/>
  <c r="F242" i="3"/>
  <c r="D242" i="3"/>
  <c r="B242" i="3"/>
  <c r="F241" i="3"/>
  <c r="D241" i="3"/>
  <c r="B241" i="3"/>
  <c r="F240" i="3"/>
  <c r="D240" i="3"/>
  <c r="B240" i="3"/>
  <c r="F239" i="3"/>
  <c r="D239" i="3"/>
  <c r="B239" i="3"/>
  <c r="F238" i="3"/>
  <c r="D238" i="3"/>
  <c r="B238" i="3"/>
  <c r="F237" i="3"/>
  <c r="D237" i="3"/>
  <c r="B237" i="3"/>
  <c r="F236" i="3"/>
  <c r="D236" i="3"/>
  <c r="B236" i="3"/>
  <c r="F235" i="3"/>
  <c r="D235" i="3"/>
  <c r="B235" i="3"/>
  <c r="F234" i="3"/>
  <c r="D234" i="3"/>
  <c r="B234" i="3"/>
  <c r="F233" i="3"/>
  <c r="D233" i="3"/>
  <c r="B233" i="3"/>
  <c r="F232" i="3"/>
  <c r="D232" i="3"/>
  <c r="B232" i="3"/>
  <c r="F231" i="3"/>
  <c r="D231" i="3"/>
  <c r="B231" i="3"/>
  <c r="F230" i="3"/>
  <c r="D230" i="3"/>
  <c r="B230" i="3"/>
  <c r="F229" i="3"/>
  <c r="D229" i="3"/>
  <c r="A302" i="3"/>
  <c r="E300" i="3"/>
  <c r="C299" i="3"/>
  <c r="A298" i="3"/>
  <c r="E296" i="3"/>
  <c r="C295" i="3"/>
  <c r="A294" i="3"/>
  <c r="E292" i="3"/>
  <c r="D291" i="3"/>
  <c r="B290" i="3"/>
  <c r="A289" i="3"/>
  <c r="F287" i="3"/>
  <c r="D286" i="3"/>
  <c r="C285" i="3"/>
  <c r="A284" i="3"/>
  <c r="E282" i="3"/>
  <c r="C281" i="3"/>
  <c r="A280" i="3"/>
  <c r="E278" i="3"/>
  <c r="C277" i="3"/>
  <c r="A276" i="3"/>
  <c r="A275" i="3"/>
  <c r="C274" i="3"/>
  <c r="E273" i="3"/>
  <c r="A273" i="3"/>
  <c r="C272" i="3"/>
  <c r="E271" i="3"/>
  <c r="A271" i="3"/>
  <c r="C270" i="3"/>
  <c r="E269" i="3"/>
  <c r="A269" i="3"/>
  <c r="C268" i="3"/>
  <c r="E267" i="3"/>
  <c r="A267" i="3"/>
  <c r="C266" i="3"/>
  <c r="E265" i="3"/>
  <c r="A265" i="3"/>
  <c r="C264" i="3"/>
  <c r="E263" i="3"/>
  <c r="A263" i="3"/>
  <c r="C262" i="3"/>
  <c r="E261" i="3"/>
  <c r="A261" i="3"/>
  <c r="E260" i="3"/>
  <c r="C260" i="3"/>
  <c r="A260" i="3"/>
  <c r="E259" i="3"/>
  <c r="C259" i="3"/>
  <c r="A259" i="3"/>
  <c r="E258" i="3"/>
  <c r="C258" i="3"/>
  <c r="A258" i="3"/>
  <c r="E257" i="3"/>
  <c r="C257" i="3"/>
  <c r="A257" i="3"/>
  <c r="E256" i="3"/>
  <c r="C256" i="3"/>
  <c r="A256" i="3"/>
  <c r="E255" i="3"/>
  <c r="C255" i="3"/>
  <c r="A255" i="3"/>
  <c r="E254" i="3"/>
  <c r="C254" i="3"/>
  <c r="A254" i="3"/>
  <c r="E253" i="3"/>
  <c r="C253" i="3"/>
  <c r="A253" i="3"/>
  <c r="E252" i="3"/>
  <c r="C252" i="3"/>
  <c r="A252" i="3"/>
  <c r="E251" i="3"/>
  <c r="C251" i="3"/>
  <c r="A251" i="3"/>
  <c r="E250" i="3"/>
  <c r="C250" i="3"/>
  <c r="A250" i="3"/>
  <c r="E249" i="3"/>
  <c r="C249" i="3"/>
  <c r="A249" i="3"/>
  <c r="E248" i="3"/>
  <c r="C248" i="3"/>
  <c r="A248" i="3"/>
  <c r="E247" i="3"/>
  <c r="C247" i="3"/>
  <c r="A247" i="3"/>
  <c r="E246" i="3"/>
  <c r="C246" i="3"/>
  <c r="A246" i="3"/>
  <c r="E245" i="3"/>
  <c r="C245" i="3"/>
  <c r="A245" i="3"/>
  <c r="E244" i="3"/>
  <c r="C244" i="3"/>
  <c r="A244" i="3"/>
  <c r="E243" i="3"/>
  <c r="C243" i="3"/>
  <c r="A243" i="3"/>
  <c r="E242" i="3"/>
  <c r="C242" i="3"/>
  <c r="A242" i="3"/>
  <c r="E241" i="3"/>
  <c r="C241" i="3"/>
  <c r="A241" i="3"/>
  <c r="E240" i="3"/>
  <c r="C240" i="3"/>
  <c r="A240" i="3"/>
  <c r="E239" i="3"/>
  <c r="C239" i="3"/>
  <c r="A239" i="3"/>
  <c r="E238" i="3"/>
  <c r="C238" i="3"/>
  <c r="A238" i="3"/>
  <c r="E237" i="3"/>
  <c r="C237" i="3"/>
  <c r="A237" i="3"/>
  <c r="E236" i="3"/>
  <c r="C236" i="3"/>
  <c r="A236" i="3"/>
  <c r="E235" i="3"/>
  <c r="C235" i="3"/>
  <c r="A235" i="3"/>
  <c r="E234" i="3"/>
  <c r="C234" i="3"/>
  <c r="A234" i="3"/>
  <c r="E233" i="3"/>
  <c r="C233" i="3"/>
  <c r="A233" i="3"/>
  <c r="E232" i="3"/>
  <c r="C232" i="3"/>
  <c r="A232" i="3"/>
  <c r="E231" i="3"/>
  <c r="C231" i="3"/>
  <c r="A231" i="3"/>
  <c r="E230" i="3"/>
  <c r="C230" i="3"/>
  <c r="A230" i="3"/>
  <c r="E229" i="3"/>
  <c r="C229" i="3"/>
  <c r="A229" i="3"/>
  <c r="E228" i="3"/>
  <c r="C228" i="3"/>
  <c r="A228" i="3"/>
  <c r="E227" i="3"/>
  <c r="C227" i="3"/>
  <c r="A227" i="3"/>
  <c r="E226" i="3"/>
  <c r="C226" i="3"/>
  <c r="A226" i="3"/>
  <c r="E225" i="3"/>
  <c r="C225" i="3"/>
  <c r="A225" i="3"/>
  <c r="E224" i="3"/>
  <c r="C224" i="3"/>
  <c r="A224" i="3"/>
  <c r="E223" i="3"/>
  <c r="C223" i="3"/>
  <c r="A223" i="3"/>
  <c r="E222" i="3"/>
  <c r="C222" i="3"/>
  <c r="A222" i="3"/>
  <c r="E221" i="3"/>
  <c r="C221" i="3"/>
  <c r="A221" i="3"/>
  <c r="E220" i="3"/>
  <c r="C220" i="3"/>
  <c r="A220" i="3"/>
  <c r="E219" i="3"/>
  <c r="C219" i="3"/>
  <c r="A219" i="3"/>
  <c r="E218" i="3"/>
  <c r="B229" i="3"/>
  <c r="D228" i="3"/>
  <c r="F227" i="3"/>
  <c r="B227" i="3"/>
  <c r="D226" i="3"/>
  <c r="F225" i="3"/>
  <c r="B225" i="3"/>
  <c r="D224" i="3"/>
  <c r="F223" i="3"/>
  <c r="B223" i="3"/>
  <c r="D222" i="3"/>
  <c r="F221" i="3"/>
  <c r="B221" i="3"/>
  <c r="D220" i="3"/>
  <c r="F219" i="3"/>
  <c r="B219" i="3"/>
  <c r="D218" i="3"/>
  <c r="B218" i="3"/>
  <c r="F217" i="3"/>
  <c r="D217" i="3"/>
  <c r="B217" i="3"/>
  <c r="F216" i="3"/>
  <c r="D216" i="3"/>
  <c r="B216" i="3"/>
  <c r="F215" i="3"/>
  <c r="D215" i="3"/>
  <c r="B215" i="3"/>
  <c r="F214" i="3"/>
  <c r="D214" i="3"/>
  <c r="B214" i="3"/>
  <c r="F213" i="3"/>
  <c r="D213" i="3"/>
  <c r="B213" i="3"/>
  <c r="F212" i="3"/>
  <c r="D212" i="3"/>
  <c r="B212" i="3"/>
  <c r="F211" i="3"/>
  <c r="D211" i="3"/>
  <c r="B211" i="3"/>
  <c r="F210" i="3"/>
  <c r="D210" i="3"/>
  <c r="B210" i="3"/>
  <c r="F209" i="3"/>
  <c r="D209" i="3"/>
  <c r="B209" i="3"/>
  <c r="F208" i="3"/>
  <c r="D208" i="3"/>
  <c r="B208" i="3"/>
  <c r="F207" i="3"/>
  <c r="D207" i="3"/>
  <c r="B207" i="3"/>
  <c r="F206" i="3"/>
  <c r="D206" i="3"/>
  <c r="B206" i="3"/>
  <c r="F205" i="3"/>
  <c r="D205" i="3"/>
  <c r="B205" i="3"/>
  <c r="F204" i="3"/>
  <c r="D204" i="3"/>
  <c r="B204" i="3"/>
  <c r="F203" i="3"/>
  <c r="D203" i="3"/>
  <c r="B203" i="3"/>
  <c r="F202" i="3"/>
  <c r="D202" i="3"/>
  <c r="B202" i="3"/>
  <c r="F201" i="3"/>
  <c r="D201" i="3"/>
  <c r="B201" i="3"/>
  <c r="F200" i="3"/>
  <c r="D200" i="3"/>
  <c r="B200" i="3"/>
  <c r="F199" i="3"/>
  <c r="D199" i="3"/>
  <c r="B199" i="3"/>
  <c r="F198" i="3"/>
  <c r="D198" i="3"/>
  <c r="B198" i="3"/>
  <c r="F197" i="3"/>
  <c r="D197" i="3"/>
  <c r="B197" i="3"/>
  <c r="F196" i="3"/>
  <c r="D196" i="3"/>
  <c r="B196" i="3"/>
  <c r="F195" i="3"/>
  <c r="D195" i="3"/>
  <c r="B195" i="3"/>
  <c r="F194" i="3"/>
  <c r="D194" i="3"/>
  <c r="B194" i="3"/>
  <c r="F193" i="3"/>
  <c r="D193" i="3"/>
  <c r="B193" i="3"/>
  <c r="F192" i="3"/>
  <c r="D192" i="3"/>
  <c r="B192" i="3"/>
  <c r="F191" i="3"/>
  <c r="D191" i="3"/>
  <c r="B191" i="3"/>
  <c r="F190" i="3"/>
  <c r="D190" i="3"/>
  <c r="B190" i="3"/>
  <c r="F189" i="3"/>
  <c r="D189" i="3"/>
  <c r="B189" i="3"/>
  <c r="F188" i="3"/>
  <c r="D188" i="3"/>
  <c r="B188" i="3"/>
  <c r="F187" i="3"/>
  <c r="D187" i="3"/>
  <c r="B187" i="3"/>
  <c r="F186" i="3"/>
  <c r="D186" i="3"/>
  <c r="B186" i="3"/>
  <c r="F185" i="3"/>
  <c r="D185" i="3"/>
  <c r="B185" i="3"/>
  <c r="F184" i="3"/>
  <c r="D184" i="3"/>
  <c r="B184" i="3"/>
  <c r="F183" i="3"/>
  <c r="D183" i="3"/>
  <c r="B183" i="3"/>
  <c r="F182" i="3"/>
  <c r="D182" i="3"/>
  <c r="B182" i="3"/>
  <c r="F181" i="3"/>
  <c r="D181" i="3"/>
  <c r="B181" i="3"/>
  <c r="F180" i="3"/>
  <c r="D180" i="3"/>
  <c r="B180" i="3"/>
  <c r="F179" i="3"/>
  <c r="D179" i="3"/>
  <c r="B179" i="3"/>
  <c r="F178" i="3"/>
  <c r="D178" i="3"/>
  <c r="B178" i="3"/>
  <c r="F177" i="3"/>
  <c r="D177" i="3"/>
  <c r="B177" i="3"/>
  <c r="F176" i="3"/>
  <c r="D176" i="3"/>
  <c r="B176" i="3"/>
  <c r="F175" i="3"/>
  <c r="D175" i="3"/>
  <c r="B175" i="3"/>
  <c r="F174" i="3"/>
  <c r="D174" i="3"/>
  <c r="B174" i="3"/>
  <c r="F173" i="3"/>
  <c r="D173" i="3"/>
  <c r="B173" i="3"/>
  <c r="F172" i="3"/>
  <c r="D172" i="3"/>
  <c r="B172" i="3"/>
  <c r="F171" i="3"/>
  <c r="D171" i="3"/>
  <c r="B171" i="3"/>
  <c r="F170" i="3"/>
  <c r="D170" i="3"/>
  <c r="B170" i="3"/>
  <c r="F169" i="3"/>
  <c r="D169" i="3"/>
  <c r="B169" i="3"/>
  <c r="F168" i="3"/>
  <c r="D168" i="3"/>
  <c r="B168" i="3"/>
  <c r="F167" i="3"/>
  <c r="D167" i="3"/>
  <c r="F228" i="3"/>
  <c r="B228" i="3"/>
  <c r="D227" i="3"/>
  <c r="F226" i="3"/>
  <c r="B226" i="3"/>
  <c r="D225" i="3"/>
  <c r="F224" i="3"/>
  <c r="B224" i="3"/>
  <c r="D223" i="3"/>
  <c r="F222" i="3"/>
  <c r="B222" i="3"/>
  <c r="D221" i="3"/>
  <c r="F220" i="3"/>
  <c r="B220" i="3"/>
  <c r="D219" i="3"/>
  <c r="F218" i="3"/>
  <c r="C218" i="3"/>
  <c r="A218" i="3"/>
  <c r="E217" i="3"/>
  <c r="C217" i="3"/>
  <c r="A217" i="3"/>
  <c r="E216" i="3"/>
  <c r="C216" i="3"/>
  <c r="A216" i="3"/>
  <c r="E215" i="3"/>
  <c r="C215" i="3"/>
  <c r="A215" i="3"/>
  <c r="E214" i="3"/>
  <c r="C214" i="3"/>
  <c r="A214" i="3"/>
  <c r="E213" i="3"/>
  <c r="C213" i="3"/>
  <c r="A213" i="3"/>
  <c r="E212" i="3"/>
  <c r="C212" i="3"/>
  <c r="A212" i="3"/>
  <c r="E211" i="3"/>
  <c r="C211" i="3"/>
  <c r="A211" i="3"/>
  <c r="E210" i="3"/>
  <c r="C210" i="3"/>
  <c r="A210" i="3"/>
  <c r="E209" i="3"/>
  <c r="C209" i="3"/>
  <c r="A209" i="3"/>
  <c r="E208" i="3"/>
  <c r="C208" i="3"/>
  <c r="A208" i="3"/>
  <c r="E207" i="3"/>
  <c r="C207" i="3"/>
  <c r="A207" i="3"/>
  <c r="E206" i="3"/>
  <c r="C206" i="3"/>
  <c r="A206" i="3"/>
  <c r="E205" i="3"/>
  <c r="C205" i="3"/>
  <c r="A205" i="3"/>
  <c r="E204" i="3"/>
  <c r="C204" i="3"/>
  <c r="A204" i="3"/>
  <c r="E203" i="3"/>
  <c r="C203" i="3"/>
  <c r="A203" i="3"/>
  <c r="E202" i="3"/>
  <c r="C202" i="3"/>
  <c r="A202" i="3"/>
  <c r="E201" i="3"/>
  <c r="C201" i="3"/>
  <c r="A201" i="3"/>
  <c r="E200" i="3"/>
  <c r="C200" i="3"/>
  <c r="A200" i="3"/>
  <c r="E199" i="3"/>
  <c r="C199" i="3"/>
  <c r="A199" i="3"/>
  <c r="E198" i="3"/>
  <c r="C198" i="3"/>
  <c r="A198" i="3"/>
  <c r="E197" i="3"/>
  <c r="C197" i="3"/>
  <c r="A197" i="3"/>
  <c r="E196" i="3"/>
  <c r="C196" i="3"/>
  <c r="A196" i="3"/>
  <c r="E195" i="3"/>
  <c r="C195" i="3"/>
  <c r="A195" i="3"/>
  <c r="E194" i="3"/>
  <c r="C194" i="3"/>
  <c r="A194" i="3"/>
  <c r="E193" i="3"/>
  <c r="C193" i="3"/>
  <c r="A193" i="3"/>
  <c r="E192" i="3"/>
  <c r="C192" i="3"/>
  <c r="A192" i="3"/>
  <c r="E191" i="3"/>
  <c r="C191" i="3"/>
  <c r="A191" i="3"/>
  <c r="E190" i="3"/>
  <c r="C190" i="3"/>
  <c r="A190" i="3"/>
  <c r="E189" i="3"/>
  <c r="C189" i="3"/>
  <c r="A189" i="3"/>
  <c r="E188" i="3"/>
  <c r="C188" i="3"/>
  <c r="A188" i="3"/>
  <c r="E187" i="3"/>
  <c r="C187" i="3"/>
  <c r="A187" i="3"/>
  <c r="E186" i="3"/>
  <c r="C186" i="3"/>
  <c r="A186" i="3"/>
  <c r="E185" i="3"/>
  <c r="C185" i="3"/>
  <c r="A185" i="3"/>
  <c r="E184" i="3"/>
  <c r="C184" i="3"/>
  <c r="A184" i="3"/>
  <c r="E183" i="3"/>
  <c r="C183" i="3"/>
  <c r="A183" i="3"/>
  <c r="E182" i="3"/>
  <c r="C182" i="3"/>
  <c r="A182" i="3"/>
  <c r="E181" i="3"/>
  <c r="C181" i="3"/>
  <c r="A181" i="3"/>
  <c r="E180" i="3"/>
  <c r="C180" i="3"/>
  <c r="A180" i="3"/>
  <c r="E179" i="3"/>
  <c r="C179" i="3"/>
  <c r="A179" i="3"/>
  <c r="E178" i="3"/>
  <c r="C178" i="3"/>
  <c r="A178" i="3"/>
  <c r="E177" i="3"/>
  <c r="C177" i="3"/>
  <c r="A177" i="3"/>
  <c r="E176" i="3"/>
  <c r="C176" i="3"/>
  <c r="A176" i="3"/>
  <c r="E175" i="3"/>
  <c r="C175" i="3"/>
  <c r="A175" i="3"/>
  <c r="E174" i="3"/>
  <c r="C174" i="3"/>
  <c r="A174" i="3"/>
  <c r="E173" i="3"/>
  <c r="C173" i="3"/>
  <c r="A173" i="3"/>
  <c r="E172" i="3"/>
  <c r="C172" i="3"/>
  <c r="A172" i="3"/>
  <c r="E171" i="3"/>
  <c r="C171" i="3"/>
  <c r="A171" i="3"/>
  <c r="E170" i="3"/>
  <c r="C170" i="3"/>
  <c r="A170" i="3"/>
  <c r="E169" i="3"/>
  <c r="C169" i="3"/>
  <c r="A169" i="3"/>
  <c r="E168" i="3"/>
  <c r="C168" i="3"/>
  <c r="A168" i="3"/>
  <c r="E167" i="3"/>
  <c r="C167" i="3"/>
  <c r="A167" i="3"/>
  <c r="B167" i="3"/>
  <c r="E166" i="3"/>
  <c r="C166" i="3"/>
  <c r="A166" i="3"/>
  <c r="E165" i="3"/>
  <c r="C165" i="3"/>
  <c r="A165" i="3"/>
  <c r="E164" i="3"/>
  <c r="C164" i="3"/>
  <c r="A164" i="3"/>
  <c r="E163" i="3"/>
  <c r="C163" i="3"/>
  <c r="A163" i="3"/>
  <c r="E162" i="3"/>
  <c r="C162" i="3"/>
  <c r="A162" i="3"/>
  <c r="E161" i="3"/>
  <c r="C161" i="3"/>
  <c r="A161" i="3"/>
  <c r="E160" i="3"/>
  <c r="C160" i="3"/>
  <c r="A160" i="3"/>
  <c r="E159" i="3"/>
  <c r="C159" i="3"/>
  <c r="A159" i="3"/>
  <c r="E158" i="3"/>
  <c r="C158" i="3"/>
  <c r="A158" i="3"/>
  <c r="E157" i="3"/>
  <c r="C157" i="3"/>
  <c r="A157" i="3"/>
  <c r="E156" i="3"/>
  <c r="C156" i="3"/>
  <c r="A156" i="3"/>
  <c r="E155" i="3"/>
  <c r="C155" i="3"/>
  <c r="A155" i="3"/>
  <c r="E154" i="3"/>
  <c r="C154" i="3"/>
  <c r="A154" i="3"/>
  <c r="E153" i="3"/>
  <c r="C153" i="3"/>
  <c r="A153" i="3"/>
  <c r="E152" i="3"/>
  <c r="C152" i="3"/>
  <c r="A152" i="3"/>
  <c r="E151" i="3"/>
  <c r="C151" i="3"/>
  <c r="A151" i="3"/>
  <c r="E150" i="3"/>
  <c r="C150" i="3"/>
  <c r="A150" i="3"/>
  <c r="E149" i="3"/>
  <c r="C149" i="3"/>
  <c r="A149" i="3"/>
  <c r="E148" i="3"/>
  <c r="C148" i="3"/>
  <c r="A148" i="3"/>
  <c r="E147" i="3"/>
  <c r="C147" i="3"/>
  <c r="A147" i="3"/>
  <c r="E146" i="3"/>
  <c r="C146" i="3"/>
  <c r="A146" i="3"/>
  <c r="E145" i="3"/>
  <c r="C145" i="3"/>
  <c r="A145" i="3"/>
  <c r="E144" i="3"/>
  <c r="C144" i="3"/>
  <c r="A144" i="3"/>
  <c r="E143" i="3"/>
  <c r="C143" i="3"/>
  <c r="A143" i="3"/>
  <c r="E142" i="3"/>
  <c r="C142" i="3"/>
  <c r="A142" i="3"/>
  <c r="E141" i="3"/>
  <c r="C141" i="3"/>
  <c r="A141" i="3"/>
  <c r="E140" i="3"/>
  <c r="C140" i="3"/>
  <c r="A140" i="3"/>
  <c r="E139" i="3"/>
  <c r="C139" i="3"/>
  <c r="A139" i="3"/>
  <c r="E138" i="3"/>
  <c r="C138" i="3"/>
  <c r="A138" i="3"/>
  <c r="E137" i="3"/>
  <c r="C137" i="3"/>
  <c r="A137" i="3"/>
  <c r="E136" i="3"/>
  <c r="C136" i="3"/>
  <c r="A136" i="3"/>
  <c r="E135" i="3"/>
  <c r="C135" i="3"/>
  <c r="A135" i="3"/>
  <c r="E134" i="3"/>
  <c r="C134" i="3"/>
  <c r="A134" i="3"/>
  <c r="E133" i="3"/>
  <c r="C133" i="3"/>
  <c r="A133" i="3"/>
  <c r="E132" i="3"/>
  <c r="C132" i="3"/>
  <c r="A132" i="3"/>
  <c r="E131" i="3"/>
  <c r="C131" i="3"/>
  <c r="A131" i="3"/>
  <c r="E130" i="3"/>
  <c r="C130" i="3"/>
  <c r="A130" i="3"/>
  <c r="E129" i="3"/>
  <c r="C129" i="3"/>
  <c r="A129" i="3"/>
  <c r="E128" i="3"/>
  <c r="C128" i="3"/>
  <c r="A128" i="3"/>
  <c r="E127" i="3"/>
  <c r="C127" i="3"/>
  <c r="A127" i="3"/>
  <c r="E126" i="3"/>
  <c r="C126" i="3"/>
  <c r="A126" i="3"/>
  <c r="E125" i="3"/>
  <c r="C125" i="3"/>
  <c r="A125" i="3"/>
  <c r="E124" i="3"/>
  <c r="C124" i="3"/>
  <c r="A124" i="3"/>
  <c r="E123" i="3"/>
  <c r="C123" i="3"/>
  <c r="A123" i="3"/>
  <c r="E122" i="3"/>
  <c r="C122" i="3"/>
  <c r="A122" i="3"/>
  <c r="E121" i="3"/>
  <c r="C121" i="3"/>
  <c r="A121" i="3"/>
  <c r="E120" i="3"/>
  <c r="C120" i="3"/>
  <c r="A120" i="3"/>
  <c r="E119" i="3"/>
  <c r="C119" i="3"/>
  <c r="A119" i="3"/>
  <c r="E118" i="3"/>
  <c r="C118" i="3"/>
  <c r="A118" i="3"/>
  <c r="E117" i="3"/>
  <c r="C117" i="3"/>
  <c r="A117" i="3"/>
  <c r="E116" i="3"/>
  <c r="C116" i="3"/>
  <c r="A116" i="3"/>
  <c r="E115" i="3"/>
  <c r="C115" i="3"/>
  <c r="A115" i="3"/>
  <c r="E114" i="3"/>
  <c r="C114" i="3"/>
  <c r="A114" i="3"/>
  <c r="E113" i="3"/>
  <c r="C113" i="3"/>
  <c r="A113" i="3"/>
  <c r="E112" i="3"/>
  <c r="C112" i="3"/>
  <c r="A112" i="3"/>
  <c r="E111" i="3"/>
  <c r="C111" i="3"/>
  <c r="A111" i="3"/>
  <c r="E110" i="3"/>
  <c r="C110" i="3"/>
  <c r="A110" i="3"/>
  <c r="E109" i="3"/>
  <c r="C109" i="3"/>
  <c r="A109" i="3"/>
  <c r="E108" i="3"/>
  <c r="C108" i="3"/>
  <c r="A108" i="3"/>
  <c r="E107" i="3"/>
  <c r="C107" i="3"/>
  <c r="A107" i="3"/>
  <c r="E106" i="3"/>
  <c r="C106" i="3"/>
  <c r="A106" i="3"/>
  <c r="E105" i="3"/>
  <c r="C105" i="3"/>
  <c r="A105" i="3"/>
  <c r="E104" i="3"/>
  <c r="C104" i="3"/>
  <c r="A104" i="3"/>
  <c r="E103" i="3"/>
  <c r="C103" i="3"/>
  <c r="A103" i="3"/>
  <c r="E102" i="3"/>
  <c r="C102" i="3"/>
  <c r="A102" i="3"/>
  <c r="E101" i="3"/>
  <c r="C101" i="3"/>
  <c r="A101" i="3"/>
  <c r="E100" i="3"/>
  <c r="C100" i="3"/>
  <c r="A100" i="3"/>
  <c r="E99" i="3"/>
  <c r="C99" i="3"/>
  <c r="A99" i="3"/>
  <c r="E98" i="3"/>
  <c r="C98" i="3"/>
  <c r="A98" i="3"/>
  <c r="E97" i="3"/>
  <c r="C97" i="3"/>
  <c r="A97" i="3"/>
  <c r="E96" i="3"/>
  <c r="C96" i="3"/>
  <c r="A96" i="3"/>
  <c r="E95" i="3"/>
  <c r="C95" i="3"/>
  <c r="A95" i="3"/>
  <c r="E94" i="3"/>
  <c r="C94" i="3"/>
  <c r="A94" i="3"/>
  <c r="E93" i="3"/>
  <c r="C93" i="3"/>
  <c r="A93" i="3"/>
  <c r="E92" i="3"/>
  <c r="C92" i="3"/>
  <c r="A92" i="3"/>
  <c r="E91" i="3"/>
  <c r="C91" i="3"/>
  <c r="A91" i="3"/>
  <c r="E90" i="3"/>
  <c r="C90" i="3"/>
  <c r="A90" i="3"/>
  <c r="E89" i="3"/>
  <c r="C89" i="3"/>
  <c r="A89" i="3"/>
  <c r="E88" i="3"/>
  <c r="C88" i="3"/>
  <c r="A88" i="3"/>
  <c r="E87" i="3"/>
  <c r="C87" i="3"/>
  <c r="A87" i="3"/>
  <c r="E86" i="3"/>
  <c r="A86" i="3"/>
  <c r="E85" i="3"/>
  <c r="A85" i="3"/>
  <c r="E84" i="3"/>
  <c r="A84" i="3"/>
  <c r="E83" i="3"/>
  <c r="A83" i="3"/>
  <c r="E82" i="3"/>
  <c r="A82" i="3"/>
  <c r="E81" i="3"/>
  <c r="A81" i="3"/>
  <c r="E80" i="3"/>
  <c r="A80" i="3"/>
  <c r="E79" i="3"/>
  <c r="A79" i="3"/>
  <c r="E78" i="3"/>
  <c r="A78" i="3"/>
  <c r="E77" i="3"/>
  <c r="A77" i="3"/>
  <c r="E76" i="3"/>
  <c r="A76" i="3"/>
  <c r="E75" i="3"/>
  <c r="A75" i="3"/>
  <c r="E74" i="3"/>
  <c r="A74" i="3"/>
  <c r="E73" i="3"/>
  <c r="A73" i="3"/>
  <c r="E72" i="3"/>
  <c r="A72" i="3"/>
  <c r="E71" i="3"/>
  <c r="A71" i="3"/>
  <c r="E70" i="3"/>
  <c r="A70" i="3"/>
  <c r="E69" i="3"/>
  <c r="A69" i="3"/>
  <c r="E68" i="3"/>
  <c r="A68" i="3"/>
  <c r="E67" i="3"/>
  <c r="A67" i="3"/>
  <c r="E66" i="3"/>
  <c r="A66" i="3"/>
  <c r="E65" i="3"/>
  <c r="A65" i="3"/>
  <c r="E64" i="3"/>
  <c r="A64" i="3"/>
  <c r="E63" i="3"/>
  <c r="A63" i="3"/>
  <c r="E62" i="3"/>
  <c r="A62" i="3"/>
  <c r="E61" i="3"/>
  <c r="A61" i="3"/>
  <c r="E60" i="3"/>
  <c r="A60" i="3"/>
  <c r="E59" i="3"/>
  <c r="A59" i="3"/>
  <c r="E58" i="3"/>
  <c r="A58" i="3"/>
  <c r="E57" i="3"/>
  <c r="A57" i="3"/>
  <c r="E56" i="3"/>
  <c r="A56" i="3"/>
  <c r="E55" i="3"/>
  <c r="A55" i="3"/>
  <c r="E54" i="3"/>
  <c r="A54" i="3"/>
  <c r="E53" i="3"/>
  <c r="F166" i="3"/>
  <c r="D166" i="3"/>
  <c r="B166" i="3"/>
  <c r="F165" i="3"/>
  <c r="D165" i="3"/>
  <c r="B165" i="3"/>
  <c r="F164" i="3"/>
  <c r="D164" i="3"/>
  <c r="B164" i="3"/>
  <c r="F163" i="3"/>
  <c r="D163" i="3"/>
  <c r="B163" i="3"/>
  <c r="F162" i="3"/>
  <c r="D162" i="3"/>
  <c r="B162" i="3"/>
  <c r="F161" i="3"/>
  <c r="D161" i="3"/>
  <c r="B161" i="3"/>
  <c r="F160" i="3"/>
  <c r="D160" i="3"/>
  <c r="B160" i="3"/>
  <c r="F159" i="3"/>
  <c r="D159" i="3"/>
  <c r="B159" i="3"/>
  <c r="F158" i="3"/>
  <c r="D158" i="3"/>
  <c r="B158" i="3"/>
  <c r="F157" i="3"/>
  <c r="D157" i="3"/>
  <c r="B157" i="3"/>
  <c r="F156" i="3"/>
  <c r="D156" i="3"/>
  <c r="B156" i="3"/>
  <c r="F155" i="3"/>
  <c r="D155" i="3"/>
  <c r="B155" i="3"/>
  <c r="F154" i="3"/>
  <c r="D154" i="3"/>
  <c r="B154" i="3"/>
  <c r="F153" i="3"/>
  <c r="D153" i="3"/>
  <c r="B153" i="3"/>
  <c r="F152" i="3"/>
  <c r="D152" i="3"/>
  <c r="B152" i="3"/>
  <c r="F151" i="3"/>
  <c r="D151" i="3"/>
  <c r="B151" i="3"/>
  <c r="F150" i="3"/>
  <c r="D150" i="3"/>
  <c r="B150" i="3"/>
  <c r="F149" i="3"/>
  <c r="D149" i="3"/>
  <c r="B149" i="3"/>
  <c r="F148" i="3"/>
  <c r="D148" i="3"/>
  <c r="B148" i="3"/>
  <c r="F147" i="3"/>
  <c r="D147" i="3"/>
  <c r="B147" i="3"/>
  <c r="F146" i="3"/>
  <c r="D146" i="3"/>
  <c r="B146" i="3"/>
  <c r="F145" i="3"/>
  <c r="D145" i="3"/>
  <c r="B145" i="3"/>
  <c r="F144" i="3"/>
  <c r="D144" i="3"/>
  <c r="B144" i="3"/>
  <c r="F143" i="3"/>
  <c r="D143" i="3"/>
  <c r="B143" i="3"/>
  <c r="F142" i="3"/>
  <c r="D142" i="3"/>
  <c r="B142" i="3"/>
  <c r="F141" i="3"/>
  <c r="D141" i="3"/>
  <c r="B141" i="3"/>
  <c r="F140" i="3"/>
  <c r="D140" i="3"/>
  <c r="B140" i="3"/>
  <c r="F139" i="3"/>
  <c r="D139" i="3"/>
  <c r="B139" i="3"/>
  <c r="F138" i="3"/>
  <c r="D138" i="3"/>
  <c r="B138" i="3"/>
  <c r="F137" i="3"/>
  <c r="D137" i="3"/>
  <c r="B137" i="3"/>
  <c r="F136" i="3"/>
  <c r="D136" i="3"/>
  <c r="B136" i="3"/>
  <c r="F135" i="3"/>
  <c r="D135" i="3"/>
  <c r="B135" i="3"/>
  <c r="F134" i="3"/>
  <c r="D134" i="3"/>
  <c r="B134" i="3"/>
  <c r="F133" i="3"/>
  <c r="D133" i="3"/>
  <c r="B133" i="3"/>
  <c r="F132" i="3"/>
  <c r="D132" i="3"/>
  <c r="B132" i="3"/>
  <c r="F131" i="3"/>
  <c r="D131" i="3"/>
  <c r="B131" i="3"/>
  <c r="F130" i="3"/>
  <c r="D130" i="3"/>
  <c r="B130" i="3"/>
  <c r="F129" i="3"/>
  <c r="D129" i="3"/>
  <c r="B129" i="3"/>
  <c r="F128" i="3"/>
  <c r="D128" i="3"/>
  <c r="B128" i="3"/>
  <c r="F127" i="3"/>
  <c r="D127" i="3"/>
  <c r="B127" i="3"/>
  <c r="F126" i="3"/>
  <c r="D126" i="3"/>
  <c r="B126" i="3"/>
  <c r="F125" i="3"/>
  <c r="D125" i="3"/>
  <c r="B125" i="3"/>
  <c r="F124" i="3"/>
  <c r="D124" i="3"/>
  <c r="B124" i="3"/>
  <c r="F123" i="3"/>
  <c r="D123" i="3"/>
  <c r="B123" i="3"/>
  <c r="F122" i="3"/>
  <c r="D122" i="3"/>
  <c r="B122" i="3"/>
  <c r="F121" i="3"/>
  <c r="D121" i="3"/>
  <c r="B121" i="3"/>
  <c r="F120" i="3"/>
  <c r="D120" i="3"/>
  <c r="B120" i="3"/>
  <c r="F119" i="3"/>
  <c r="D119" i="3"/>
  <c r="B119" i="3"/>
  <c r="F118" i="3"/>
  <c r="D118" i="3"/>
  <c r="B118" i="3"/>
  <c r="F117" i="3"/>
  <c r="D117" i="3"/>
  <c r="B117" i="3"/>
  <c r="F116" i="3"/>
  <c r="D116" i="3"/>
  <c r="B116" i="3"/>
  <c r="F115" i="3"/>
  <c r="D115" i="3"/>
  <c r="B115" i="3"/>
  <c r="F114" i="3"/>
  <c r="D114" i="3"/>
  <c r="B114" i="3"/>
  <c r="F113" i="3"/>
  <c r="D113" i="3"/>
  <c r="B113" i="3"/>
  <c r="F112" i="3"/>
  <c r="D112" i="3"/>
  <c r="B112" i="3"/>
  <c r="F111" i="3"/>
  <c r="D111" i="3"/>
  <c r="B111" i="3"/>
  <c r="F110" i="3"/>
  <c r="D110" i="3"/>
  <c r="B110" i="3"/>
  <c r="F109" i="3"/>
  <c r="D109" i="3"/>
  <c r="B109" i="3"/>
  <c r="F108" i="3"/>
  <c r="D108" i="3"/>
  <c r="B108" i="3"/>
  <c r="F107" i="3"/>
  <c r="D107" i="3"/>
  <c r="B107" i="3"/>
  <c r="F106" i="3"/>
  <c r="D106" i="3"/>
  <c r="B106" i="3"/>
  <c r="F105" i="3"/>
  <c r="D105" i="3"/>
  <c r="B105" i="3"/>
  <c r="F104" i="3"/>
  <c r="D104" i="3"/>
  <c r="B104" i="3"/>
  <c r="F103" i="3"/>
  <c r="D103" i="3"/>
  <c r="B103" i="3"/>
  <c r="F102" i="3"/>
  <c r="D102" i="3"/>
  <c r="B102" i="3"/>
  <c r="F101" i="3"/>
  <c r="D101" i="3"/>
  <c r="B101" i="3"/>
  <c r="F100" i="3"/>
  <c r="D100" i="3"/>
  <c r="B100" i="3"/>
  <c r="F99" i="3"/>
  <c r="D99" i="3"/>
  <c r="B99" i="3"/>
  <c r="F98" i="3"/>
  <c r="D98" i="3"/>
  <c r="B98" i="3"/>
  <c r="F97" i="3"/>
  <c r="D97" i="3"/>
  <c r="B97" i="3"/>
  <c r="F96" i="3"/>
  <c r="D96" i="3"/>
  <c r="B96" i="3"/>
  <c r="F95" i="3"/>
  <c r="D95" i="3"/>
  <c r="B95" i="3"/>
  <c r="F94" i="3"/>
  <c r="D94" i="3"/>
  <c r="B94" i="3"/>
  <c r="F93" i="3"/>
  <c r="D93" i="3"/>
  <c r="B93" i="3"/>
  <c r="F92" i="3"/>
  <c r="D92" i="3"/>
  <c r="B92" i="3"/>
  <c r="F91" i="3"/>
  <c r="D91" i="3"/>
  <c r="B91" i="3"/>
  <c r="F90" i="3"/>
  <c r="D90" i="3"/>
  <c r="B90" i="3"/>
  <c r="F89" i="3"/>
  <c r="D89" i="3"/>
  <c r="B89" i="3"/>
  <c r="F88" i="3"/>
  <c r="D88" i="3"/>
  <c r="B88" i="3"/>
  <c r="F87" i="3"/>
  <c r="D87" i="3"/>
  <c r="B87" i="3"/>
  <c r="D86" i="3"/>
  <c r="B86" i="3"/>
  <c r="D85" i="3"/>
  <c r="B85" i="3"/>
  <c r="D84" i="3"/>
  <c r="B84" i="3"/>
  <c r="D83" i="3"/>
  <c r="B83" i="3"/>
  <c r="D82" i="3"/>
  <c r="B82" i="3"/>
  <c r="D81" i="3"/>
  <c r="B81" i="3"/>
  <c r="D80" i="3"/>
  <c r="B80" i="3"/>
  <c r="D79" i="3"/>
  <c r="B79" i="3"/>
  <c r="D78" i="3"/>
  <c r="B78" i="3"/>
  <c r="D77" i="3"/>
  <c r="B77" i="3"/>
  <c r="D76" i="3"/>
  <c r="B76" i="3"/>
  <c r="D75" i="3"/>
  <c r="B75" i="3"/>
  <c r="D74" i="3"/>
  <c r="B74" i="3"/>
  <c r="D73" i="3"/>
  <c r="B73" i="3"/>
  <c r="D72" i="3"/>
  <c r="B72" i="3"/>
  <c r="D71" i="3"/>
  <c r="B71" i="3"/>
  <c r="D70" i="3"/>
  <c r="B70" i="3"/>
  <c r="D69" i="3"/>
  <c r="B69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B56" i="3"/>
  <c r="D55" i="3"/>
  <c r="B55" i="3"/>
  <c r="D54" i="3"/>
  <c r="B54" i="3"/>
  <c r="D53" i="3"/>
  <c r="B53" i="3"/>
  <c r="D52" i="3"/>
  <c r="B52" i="3"/>
  <c r="D51" i="3"/>
  <c r="B51" i="3"/>
  <c r="B50" i="3"/>
  <c r="D49" i="3"/>
  <c r="B49" i="3"/>
  <c r="B48" i="3"/>
  <c r="B47" i="3"/>
  <c r="D46" i="3"/>
  <c r="B44" i="3"/>
  <c r="D43" i="3"/>
  <c r="D42" i="3"/>
  <c r="B41" i="3"/>
  <c r="B40" i="3"/>
  <c r="D39" i="3"/>
  <c r="B37" i="3"/>
  <c r="D36" i="3"/>
  <c r="D35" i="3"/>
  <c r="B34" i="3"/>
  <c r="B33" i="3"/>
  <c r="D32" i="3"/>
  <c r="B30" i="3"/>
  <c r="D29" i="3"/>
  <c r="D28" i="3"/>
  <c r="B27" i="3"/>
  <c r="B26" i="3"/>
  <c r="D25" i="3"/>
  <c r="D24" i="3"/>
  <c r="B23" i="3"/>
  <c r="B22" i="3"/>
  <c r="D21" i="3"/>
  <c r="B20" i="3"/>
  <c r="B19" i="3"/>
  <c r="B18" i="3"/>
  <c r="D17" i="3"/>
  <c r="B15" i="3"/>
  <c r="A53" i="3"/>
  <c r="E52" i="3"/>
  <c r="A52" i="3"/>
  <c r="E51" i="3"/>
  <c r="A51" i="3"/>
  <c r="E50" i="3"/>
  <c r="A50" i="3"/>
  <c r="E49" i="3"/>
  <c r="A49" i="3"/>
  <c r="E48" i="3"/>
  <c r="A48" i="3"/>
  <c r="E47" i="3"/>
  <c r="A47" i="3"/>
  <c r="E46" i="3"/>
  <c r="A46" i="3"/>
  <c r="E45" i="3"/>
  <c r="A45" i="3"/>
  <c r="E44" i="3"/>
  <c r="A44" i="3"/>
  <c r="E43" i="3"/>
  <c r="A43" i="3"/>
  <c r="E42" i="3"/>
  <c r="A42" i="3"/>
  <c r="E41" i="3"/>
  <c r="A41" i="3"/>
  <c r="E40" i="3"/>
  <c r="A40" i="3"/>
  <c r="E39" i="3"/>
  <c r="A39" i="3"/>
  <c r="E38" i="3"/>
  <c r="A38" i="3"/>
  <c r="E37" i="3"/>
  <c r="A37" i="3"/>
  <c r="E36" i="3"/>
  <c r="A36" i="3"/>
  <c r="E35" i="3"/>
  <c r="A35" i="3"/>
  <c r="E34" i="3"/>
  <c r="A34" i="3"/>
  <c r="E33" i="3"/>
  <c r="A33" i="3"/>
  <c r="E32" i="3"/>
  <c r="A32" i="3"/>
  <c r="E31" i="3"/>
  <c r="A31" i="3"/>
  <c r="E30" i="3"/>
  <c r="A30" i="3"/>
  <c r="E29" i="3"/>
  <c r="A29" i="3"/>
  <c r="E28" i="3"/>
  <c r="A28" i="3"/>
  <c r="E27" i="3"/>
  <c r="A27" i="3"/>
  <c r="E26" i="3"/>
  <c r="A26" i="3"/>
  <c r="E25" i="3"/>
  <c r="A25" i="3"/>
  <c r="E24" i="3"/>
  <c r="A24" i="3"/>
  <c r="E23" i="3"/>
  <c r="A23" i="3"/>
  <c r="E22" i="3"/>
  <c r="A22" i="3"/>
  <c r="E21" i="3"/>
  <c r="A21" i="3"/>
  <c r="E20" i="3"/>
  <c r="A20" i="3"/>
  <c r="E19" i="3"/>
  <c r="A19" i="3"/>
  <c r="E18" i="3"/>
  <c r="A18" i="3"/>
  <c r="E17" i="3"/>
  <c r="A17" i="3"/>
  <c r="E16" i="3"/>
  <c r="A16" i="3"/>
  <c r="E15" i="3"/>
  <c r="A15" i="3"/>
  <c r="F5" i="3"/>
  <c r="D50" i="3"/>
  <c r="D48" i="3"/>
  <c r="D47" i="3"/>
  <c r="B46" i="3"/>
  <c r="D45" i="3"/>
  <c r="B45" i="3"/>
  <c r="D44" i="3"/>
  <c r="B43" i="3"/>
  <c r="B42" i="3"/>
  <c r="D41" i="3"/>
  <c r="D40" i="3"/>
  <c r="B39" i="3"/>
  <c r="D38" i="3"/>
  <c r="B38" i="3"/>
  <c r="D37" i="3"/>
  <c r="B36" i="3"/>
  <c r="B35" i="3"/>
  <c r="D34" i="3"/>
  <c r="D33" i="3"/>
  <c r="B32" i="3"/>
  <c r="D31" i="3"/>
  <c r="B31" i="3"/>
  <c r="D30" i="3"/>
  <c r="B29" i="3"/>
  <c r="B28" i="3"/>
  <c r="D27" i="3"/>
  <c r="D26" i="3"/>
  <c r="B25" i="3"/>
  <c r="B24" i="3"/>
  <c r="D23" i="3"/>
  <c r="D22" i="3"/>
  <c r="B21" i="3"/>
  <c r="D20" i="3"/>
  <c r="D19" i="3"/>
  <c r="D18" i="3"/>
  <c r="B17" i="3"/>
  <c r="D16" i="3"/>
  <c r="B16" i="3"/>
  <c r="D15" i="3"/>
  <c r="O291" i="3"/>
  <c r="O289" i="3"/>
  <c r="F50" i="3" s="1"/>
  <c r="F76" i="3" l="1"/>
  <c r="F78" i="3"/>
  <c r="F80" i="3"/>
  <c r="F82" i="3"/>
  <c r="F84" i="3"/>
  <c r="F86" i="3"/>
  <c r="C76" i="3"/>
  <c r="C78" i="3"/>
  <c r="C80" i="3"/>
  <c r="C82" i="3"/>
  <c r="C84" i="3"/>
  <c r="C86" i="3"/>
  <c r="F75" i="3"/>
  <c r="F77" i="3"/>
  <c r="F79" i="3"/>
  <c r="F81" i="3"/>
  <c r="F83" i="3"/>
  <c r="F85" i="3"/>
  <c r="C75" i="3"/>
  <c r="C77" i="3"/>
  <c r="C79" i="3"/>
  <c r="C81" i="3"/>
  <c r="C83" i="3"/>
  <c r="C85" i="3"/>
  <c r="F66" i="3"/>
  <c r="F70" i="3"/>
  <c r="F74" i="3"/>
  <c r="F64" i="3"/>
  <c r="F68" i="3"/>
  <c r="F72" i="3"/>
  <c r="C64" i="3"/>
  <c r="C66" i="3"/>
  <c r="C68" i="3"/>
  <c r="C70" i="3"/>
  <c r="C72" i="3"/>
  <c r="C74" i="3"/>
  <c r="F63" i="3"/>
  <c r="F65" i="3"/>
  <c r="F67" i="3"/>
  <c r="F69" i="3"/>
  <c r="F71" i="3"/>
  <c r="F73" i="3"/>
  <c r="C63" i="3"/>
  <c r="C65" i="3"/>
  <c r="C67" i="3"/>
  <c r="C69" i="3"/>
  <c r="C71" i="3"/>
  <c r="C73" i="3"/>
  <c r="C55" i="3"/>
  <c r="C59" i="3"/>
  <c r="C51" i="3"/>
  <c r="F53" i="3"/>
  <c r="F57" i="3"/>
  <c r="F61" i="3"/>
  <c r="C56" i="3"/>
  <c r="C60" i="3"/>
  <c r="F52" i="3"/>
  <c r="C54" i="3"/>
  <c r="C58" i="3"/>
  <c r="C62" i="3"/>
  <c r="F56" i="3"/>
  <c r="F60" i="3"/>
  <c r="C53" i="3"/>
  <c r="F51" i="3"/>
  <c r="F55" i="3"/>
  <c r="F59" i="3"/>
  <c r="C52" i="3"/>
  <c r="F54" i="3"/>
  <c r="F58" i="3"/>
  <c r="F62" i="3"/>
  <c r="C57" i="3"/>
  <c r="C61" i="3"/>
  <c r="F17" i="3"/>
  <c r="F18" i="3"/>
  <c r="F19" i="3"/>
  <c r="F24" i="3"/>
  <c r="F25" i="3"/>
  <c r="F26" i="3"/>
  <c r="F32" i="3"/>
  <c r="F33" i="3"/>
  <c r="F39" i="3"/>
  <c r="F40" i="3"/>
  <c r="F46" i="3"/>
  <c r="F47" i="3"/>
  <c r="F7" i="3"/>
  <c r="C16" i="3"/>
  <c r="C18" i="3"/>
  <c r="C20" i="3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C50" i="3"/>
  <c r="F3" i="3"/>
  <c r="F15" i="3"/>
  <c r="F20" i="3"/>
  <c r="F23" i="3"/>
  <c r="F31" i="3"/>
  <c r="F34" i="3"/>
  <c r="F37" i="3"/>
  <c r="F45" i="3"/>
  <c r="F48" i="3"/>
  <c r="F21" i="3"/>
  <c r="F22" i="3"/>
  <c r="F28" i="3"/>
  <c r="F29" i="3"/>
  <c r="F35" i="3"/>
  <c r="F36" i="3"/>
  <c r="F42" i="3"/>
  <c r="F4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F16" i="3"/>
  <c r="F27" i="3"/>
  <c r="F30" i="3"/>
  <c r="F38" i="3"/>
  <c r="F41" i="3"/>
  <c r="F44" i="3"/>
  <c r="F49" i="3"/>
  <c r="F9" i="3" l="1"/>
  <c r="I9" i="5" l="1"/>
  <c r="I9" i="4"/>
  <c r="I7" i="5"/>
  <c r="C7" i="5" s="1"/>
  <c r="I7" i="4"/>
  <c r="C9" i="5"/>
  <c r="C9" i="4"/>
  <c r="C5" i="5"/>
  <c r="C5" i="4"/>
  <c r="C3" i="5"/>
  <c r="C3" i="4"/>
  <c r="I5" i="5" l="1"/>
  <c r="O285" i="5"/>
  <c r="O287" i="5"/>
  <c r="C7" i="4"/>
  <c r="O289" i="5" l="1"/>
  <c r="O291" i="5"/>
  <c r="E302" i="5"/>
  <c r="C302" i="5"/>
  <c r="A302" i="5"/>
  <c r="E301" i="5"/>
  <c r="C301" i="5"/>
  <c r="A301" i="5"/>
  <c r="E300" i="5"/>
  <c r="C300" i="5"/>
  <c r="A300" i="5"/>
  <c r="E299" i="5"/>
  <c r="C299" i="5"/>
  <c r="A299" i="5"/>
  <c r="E298" i="5"/>
  <c r="C298" i="5"/>
  <c r="A298" i="5"/>
  <c r="E297" i="5"/>
  <c r="C297" i="5"/>
  <c r="A297" i="5"/>
  <c r="E296" i="5"/>
  <c r="C296" i="5"/>
  <c r="A296" i="5"/>
  <c r="E295" i="5"/>
  <c r="C295" i="5"/>
  <c r="A295" i="5"/>
  <c r="E294" i="5"/>
  <c r="C294" i="5"/>
  <c r="A294" i="5"/>
  <c r="E293" i="5"/>
  <c r="C293" i="5"/>
  <c r="A293" i="5"/>
  <c r="E292" i="5"/>
  <c r="C292" i="5"/>
  <c r="A292" i="5"/>
  <c r="F291" i="5"/>
  <c r="D291" i="5"/>
  <c r="B291" i="5"/>
  <c r="F290" i="5"/>
  <c r="D290" i="5"/>
  <c r="B290" i="5"/>
  <c r="E289" i="5"/>
  <c r="C289" i="5"/>
  <c r="A289" i="5"/>
  <c r="E288" i="5"/>
  <c r="C288" i="5"/>
  <c r="A288" i="5"/>
  <c r="F287" i="5"/>
  <c r="D287" i="5"/>
  <c r="B287" i="5"/>
  <c r="F286" i="5"/>
  <c r="D286" i="5"/>
  <c r="B286" i="5"/>
  <c r="E285" i="5"/>
  <c r="C285" i="5"/>
  <c r="A285" i="5"/>
  <c r="E284" i="5"/>
  <c r="C284" i="5"/>
  <c r="A284" i="5"/>
  <c r="E283" i="5"/>
  <c r="C283" i="5"/>
  <c r="A283" i="5"/>
  <c r="E282" i="5"/>
  <c r="C282" i="5"/>
  <c r="A282" i="5"/>
  <c r="E281" i="5"/>
  <c r="C281" i="5"/>
  <c r="A281" i="5"/>
  <c r="E280" i="5"/>
  <c r="C280" i="5"/>
  <c r="A280" i="5"/>
  <c r="E279" i="5"/>
  <c r="C279" i="5"/>
  <c r="A279" i="5"/>
  <c r="E278" i="5"/>
  <c r="C278" i="5"/>
  <c r="A278" i="5"/>
  <c r="E277" i="5"/>
  <c r="C277" i="5"/>
  <c r="A277" i="5"/>
  <c r="E276" i="5"/>
  <c r="C276" i="5"/>
  <c r="A276" i="5"/>
  <c r="E275" i="5"/>
  <c r="C275" i="5"/>
  <c r="F302" i="5"/>
  <c r="B302" i="5"/>
  <c r="D302" i="5"/>
  <c r="F301" i="5"/>
  <c r="B301" i="5"/>
  <c r="D300" i="5"/>
  <c r="F299" i="5"/>
  <c r="B299" i="5"/>
  <c r="D298" i="5"/>
  <c r="F297" i="5"/>
  <c r="B297" i="5"/>
  <c r="D296" i="5"/>
  <c r="F295" i="5"/>
  <c r="B295" i="5"/>
  <c r="D294" i="5"/>
  <c r="F293" i="5"/>
  <c r="B293" i="5"/>
  <c r="D292" i="5"/>
  <c r="C291" i="5"/>
  <c r="E290" i="5"/>
  <c r="A290" i="5"/>
  <c r="D289" i="5"/>
  <c r="F288" i="5"/>
  <c r="B288" i="5"/>
  <c r="E287" i="5"/>
  <c r="A287" i="5"/>
  <c r="C286" i="5"/>
  <c r="F285" i="5"/>
  <c r="B285" i="5"/>
  <c r="D284" i="5"/>
  <c r="F283" i="5"/>
  <c r="B283" i="5"/>
  <c r="D282" i="5"/>
  <c r="F281" i="5"/>
  <c r="B281" i="5"/>
  <c r="D280" i="5"/>
  <c r="F279" i="5"/>
  <c r="B279" i="5"/>
  <c r="D278" i="5"/>
  <c r="F277" i="5"/>
  <c r="B277" i="5"/>
  <c r="D276" i="5"/>
  <c r="F275" i="5"/>
  <c r="B275" i="5"/>
  <c r="F274" i="5"/>
  <c r="D274" i="5"/>
  <c r="B274" i="5"/>
  <c r="F273" i="5"/>
  <c r="D273" i="5"/>
  <c r="B273" i="5"/>
  <c r="F272" i="5"/>
  <c r="D272" i="5"/>
  <c r="B272" i="5"/>
  <c r="F271" i="5"/>
  <c r="D271" i="5"/>
  <c r="B271" i="5"/>
  <c r="F270" i="5"/>
  <c r="D270" i="5"/>
  <c r="B270" i="5"/>
  <c r="F269" i="5"/>
  <c r="D269" i="5"/>
  <c r="B269" i="5"/>
  <c r="F268" i="5"/>
  <c r="D268" i="5"/>
  <c r="B268" i="5"/>
  <c r="F267" i="5"/>
  <c r="D267" i="5"/>
  <c r="B267" i="5"/>
  <c r="F266" i="5"/>
  <c r="D266" i="5"/>
  <c r="B266" i="5"/>
  <c r="F265" i="5"/>
  <c r="D265" i="5"/>
  <c r="B265" i="5"/>
  <c r="F264" i="5"/>
  <c r="D264" i="5"/>
  <c r="B264" i="5"/>
  <c r="F263" i="5"/>
  <c r="D263" i="5"/>
  <c r="B263" i="5"/>
  <c r="F262" i="5"/>
  <c r="D262" i="5"/>
  <c r="B262" i="5"/>
  <c r="F261" i="5"/>
  <c r="D261" i="5"/>
  <c r="B261" i="5"/>
  <c r="F260" i="5"/>
  <c r="D260" i="5"/>
  <c r="B260" i="5"/>
  <c r="F259" i="5"/>
  <c r="D259" i="5"/>
  <c r="B259" i="5"/>
  <c r="F258" i="5"/>
  <c r="D258" i="5"/>
  <c r="B258" i="5"/>
  <c r="F257" i="5"/>
  <c r="D257" i="5"/>
  <c r="B257" i="5"/>
  <c r="F256" i="5"/>
  <c r="D256" i="5"/>
  <c r="B256" i="5"/>
  <c r="F255" i="5"/>
  <c r="D255" i="5"/>
  <c r="B255" i="5"/>
  <c r="F254" i="5"/>
  <c r="D254" i="5"/>
  <c r="B254" i="5"/>
  <c r="F253" i="5"/>
  <c r="D253" i="5"/>
  <c r="B253" i="5"/>
  <c r="F252" i="5"/>
  <c r="D252" i="5"/>
  <c r="B252" i="5"/>
  <c r="F251" i="5"/>
  <c r="D251" i="5"/>
  <c r="B251" i="5"/>
  <c r="F250" i="5"/>
  <c r="D250" i="5"/>
  <c r="B250" i="5"/>
  <c r="F249" i="5"/>
  <c r="D249" i="5"/>
  <c r="B249" i="5"/>
  <c r="F248" i="5"/>
  <c r="D248" i="5"/>
  <c r="B248" i="5"/>
  <c r="F247" i="5"/>
  <c r="D247" i="5"/>
  <c r="B247" i="5"/>
  <c r="F246" i="5"/>
  <c r="D246" i="5"/>
  <c r="B246" i="5"/>
  <c r="F245" i="5"/>
  <c r="D245" i="5"/>
  <c r="B245" i="5"/>
  <c r="F244" i="5"/>
  <c r="D244" i="5"/>
  <c r="B244" i="5"/>
  <c r="F243" i="5"/>
  <c r="D243" i="5"/>
  <c r="B243" i="5"/>
  <c r="F242" i="5"/>
  <c r="D242" i="5"/>
  <c r="B242" i="5"/>
  <c r="F241" i="5"/>
  <c r="D241" i="5"/>
  <c r="B241" i="5"/>
  <c r="F240" i="5"/>
  <c r="D240" i="5"/>
  <c r="B240" i="5"/>
  <c r="F239" i="5"/>
  <c r="D239" i="5"/>
  <c r="B239" i="5"/>
  <c r="F238" i="5"/>
  <c r="D238" i="5"/>
  <c r="B238" i="5"/>
  <c r="F237" i="5"/>
  <c r="D237" i="5"/>
  <c r="B237" i="5"/>
  <c r="F236" i="5"/>
  <c r="D236" i="5"/>
  <c r="B236" i="5"/>
  <c r="F235" i="5"/>
  <c r="D235" i="5"/>
  <c r="B235" i="5"/>
  <c r="F234" i="5"/>
  <c r="D234" i="5"/>
  <c r="B234" i="5"/>
  <c r="F233" i="5"/>
  <c r="D233" i="5"/>
  <c r="B233" i="5"/>
  <c r="F232" i="5"/>
  <c r="D301" i="5"/>
  <c r="B300" i="5"/>
  <c r="F298" i="5"/>
  <c r="D297" i="5"/>
  <c r="B296" i="5"/>
  <c r="F294" i="5"/>
  <c r="D293" i="5"/>
  <c r="B292" i="5"/>
  <c r="A291" i="5"/>
  <c r="F289" i="5"/>
  <c r="D288" i="5"/>
  <c r="C287" i="5"/>
  <c r="A286" i="5"/>
  <c r="F284" i="5"/>
  <c r="D283" i="5"/>
  <c r="B282" i="5"/>
  <c r="F280" i="5"/>
  <c r="D279" i="5"/>
  <c r="B278" i="5"/>
  <c r="F276" i="5"/>
  <c r="D275" i="5"/>
  <c r="E274" i="5"/>
  <c r="A274" i="5"/>
  <c r="C273" i="5"/>
  <c r="E272" i="5"/>
  <c r="A272" i="5"/>
  <c r="C271" i="5"/>
  <c r="E270" i="5"/>
  <c r="A270" i="5"/>
  <c r="C269" i="5"/>
  <c r="E268" i="5"/>
  <c r="A268" i="5"/>
  <c r="C267" i="5"/>
  <c r="E266" i="5"/>
  <c r="A266" i="5"/>
  <c r="C265" i="5"/>
  <c r="E264" i="5"/>
  <c r="A264" i="5"/>
  <c r="C263" i="5"/>
  <c r="E262" i="5"/>
  <c r="A262" i="5"/>
  <c r="C261" i="5"/>
  <c r="E260" i="5"/>
  <c r="A260" i="5"/>
  <c r="C259" i="5"/>
  <c r="E258" i="5"/>
  <c r="A258" i="5"/>
  <c r="C257" i="5"/>
  <c r="E256" i="5"/>
  <c r="A256" i="5"/>
  <c r="C255" i="5"/>
  <c r="E254" i="5"/>
  <c r="A254" i="5"/>
  <c r="C253" i="5"/>
  <c r="E252" i="5"/>
  <c r="A252" i="5"/>
  <c r="C251" i="5"/>
  <c r="E250" i="5"/>
  <c r="A250" i="5"/>
  <c r="C249" i="5"/>
  <c r="E248" i="5"/>
  <c r="A248" i="5"/>
  <c r="C247" i="5"/>
  <c r="E246" i="5"/>
  <c r="A246" i="5"/>
  <c r="C245" i="5"/>
  <c r="E244" i="5"/>
  <c r="A244" i="5"/>
  <c r="C243" i="5"/>
  <c r="E242" i="5"/>
  <c r="A242" i="5"/>
  <c r="C241" i="5"/>
  <c r="E240" i="5"/>
  <c r="A240" i="5"/>
  <c r="C239" i="5"/>
  <c r="E238" i="5"/>
  <c r="A238" i="5"/>
  <c r="C237" i="5"/>
  <c r="E236" i="5"/>
  <c r="A236" i="5"/>
  <c r="C235" i="5"/>
  <c r="E234" i="5"/>
  <c r="A234" i="5"/>
  <c r="C233" i="5"/>
  <c r="E232" i="5"/>
  <c r="F300" i="5"/>
  <c r="D299" i="5"/>
  <c r="B298" i="5"/>
  <c r="F296" i="5"/>
  <c r="D295" i="5"/>
  <c r="B294" i="5"/>
  <c r="F292" i="5"/>
  <c r="E291" i="5"/>
  <c r="C290" i="5"/>
  <c r="B289" i="5"/>
  <c r="E286" i="5"/>
  <c r="D285" i="5"/>
  <c r="B284" i="5"/>
  <c r="F282" i="5"/>
  <c r="D281" i="5"/>
  <c r="B280" i="5"/>
  <c r="F278" i="5"/>
  <c r="D277" i="5"/>
  <c r="B276" i="5"/>
  <c r="A275" i="5"/>
  <c r="C274" i="5"/>
  <c r="E273" i="5"/>
  <c r="A273" i="5"/>
  <c r="C272" i="5"/>
  <c r="E271" i="5"/>
  <c r="A271" i="5"/>
  <c r="C270" i="5"/>
  <c r="E269" i="5"/>
  <c r="A269" i="5"/>
  <c r="C268" i="5"/>
  <c r="E267" i="5"/>
  <c r="A267" i="5"/>
  <c r="C266" i="5"/>
  <c r="E265" i="5"/>
  <c r="A265" i="5"/>
  <c r="C264" i="5"/>
  <c r="E263" i="5"/>
  <c r="A263" i="5"/>
  <c r="C262" i="5"/>
  <c r="E261" i="5"/>
  <c r="A261" i="5"/>
  <c r="C260" i="5"/>
  <c r="E259" i="5"/>
  <c r="A259" i="5"/>
  <c r="C258" i="5"/>
  <c r="E257" i="5"/>
  <c r="A257" i="5"/>
  <c r="C256" i="5"/>
  <c r="E255" i="5"/>
  <c r="A255" i="5"/>
  <c r="C254" i="5"/>
  <c r="E253" i="5"/>
  <c r="A253" i="5"/>
  <c r="C252" i="5"/>
  <c r="E251" i="5"/>
  <c r="A251" i="5"/>
  <c r="C250" i="5"/>
  <c r="E249" i="5"/>
  <c r="A249" i="5"/>
  <c r="C248" i="5"/>
  <c r="E247" i="5"/>
  <c r="A247" i="5"/>
  <c r="C246" i="5"/>
  <c r="E245" i="5"/>
  <c r="A245" i="5"/>
  <c r="C244" i="5"/>
  <c r="E243" i="5"/>
  <c r="A243" i="5"/>
  <c r="C242" i="5"/>
  <c r="E241" i="5"/>
  <c r="A241" i="5"/>
  <c r="C240" i="5"/>
  <c r="E239" i="5"/>
  <c r="A239" i="5"/>
  <c r="C238" i="5"/>
  <c r="E237" i="5"/>
  <c r="A237" i="5"/>
  <c r="C236" i="5"/>
  <c r="E235" i="5"/>
  <c r="A235" i="5"/>
  <c r="C234" i="5"/>
  <c r="E233" i="5"/>
  <c r="A233" i="5"/>
  <c r="D232" i="5"/>
  <c r="B232" i="5"/>
  <c r="F231" i="5"/>
  <c r="D231" i="5"/>
  <c r="B231" i="5"/>
  <c r="F230" i="5"/>
  <c r="D230" i="5"/>
  <c r="B230" i="5"/>
  <c r="F229" i="5"/>
  <c r="D229" i="5"/>
  <c r="B229" i="5"/>
  <c r="F228" i="5"/>
  <c r="D228" i="5"/>
  <c r="B228" i="5"/>
  <c r="F227" i="5"/>
  <c r="D227" i="5"/>
  <c r="B227" i="5"/>
  <c r="F226" i="5"/>
  <c r="D226" i="5"/>
  <c r="B226" i="5"/>
  <c r="F225" i="5"/>
  <c r="D225" i="5"/>
  <c r="B225" i="5"/>
  <c r="F224" i="5"/>
  <c r="D224" i="5"/>
  <c r="B224" i="5"/>
  <c r="F223" i="5"/>
  <c r="D223" i="5"/>
  <c r="B223" i="5"/>
  <c r="F222" i="5"/>
  <c r="D222" i="5"/>
  <c r="B222" i="5"/>
  <c r="F221" i="5"/>
  <c r="D221" i="5"/>
  <c r="B221" i="5"/>
  <c r="F220" i="5"/>
  <c r="D220" i="5"/>
  <c r="B220" i="5"/>
  <c r="F219" i="5"/>
  <c r="D219" i="5"/>
  <c r="B219" i="5"/>
  <c r="F218" i="5"/>
  <c r="D218" i="5"/>
  <c r="B218" i="5"/>
  <c r="F217" i="5"/>
  <c r="D217" i="5"/>
  <c r="B217" i="5"/>
  <c r="F216" i="5"/>
  <c r="D216" i="5"/>
  <c r="B216" i="5"/>
  <c r="F215" i="5"/>
  <c r="D215" i="5"/>
  <c r="B215" i="5"/>
  <c r="F214" i="5"/>
  <c r="D214" i="5"/>
  <c r="B214" i="5"/>
  <c r="F213" i="5"/>
  <c r="D213" i="5"/>
  <c r="B213" i="5"/>
  <c r="F212" i="5"/>
  <c r="D212" i="5"/>
  <c r="B212" i="5"/>
  <c r="F211" i="5"/>
  <c r="D211" i="5"/>
  <c r="B211" i="5"/>
  <c r="F210" i="5"/>
  <c r="D210" i="5"/>
  <c r="B210" i="5"/>
  <c r="F209" i="5"/>
  <c r="D209" i="5"/>
  <c r="B209" i="5"/>
  <c r="F208" i="5"/>
  <c r="D208" i="5"/>
  <c r="B208" i="5"/>
  <c r="F207" i="5"/>
  <c r="D207" i="5"/>
  <c r="B207" i="5"/>
  <c r="F206" i="5"/>
  <c r="D206" i="5"/>
  <c r="B206" i="5"/>
  <c r="F205" i="5"/>
  <c r="D205" i="5"/>
  <c r="B205" i="5"/>
  <c r="F204" i="5"/>
  <c r="D204" i="5"/>
  <c r="B204" i="5"/>
  <c r="F203" i="5"/>
  <c r="D203" i="5"/>
  <c r="B203" i="5"/>
  <c r="F202" i="5"/>
  <c r="D202" i="5"/>
  <c r="B202" i="5"/>
  <c r="F201" i="5"/>
  <c r="D201" i="5"/>
  <c r="B201" i="5"/>
  <c r="F200" i="5"/>
  <c r="D200" i="5"/>
  <c r="B200" i="5"/>
  <c r="F199" i="5"/>
  <c r="D199" i="5"/>
  <c r="B199" i="5"/>
  <c r="F198" i="5"/>
  <c r="D198" i="5"/>
  <c r="B198" i="5"/>
  <c r="F197" i="5"/>
  <c r="D197" i="5"/>
  <c r="B197" i="5"/>
  <c r="F196" i="5"/>
  <c r="D196" i="5"/>
  <c r="B196" i="5"/>
  <c r="F195" i="5"/>
  <c r="D195" i="5"/>
  <c r="B195" i="5"/>
  <c r="F194" i="5"/>
  <c r="D194" i="5"/>
  <c r="B194" i="5"/>
  <c r="F193" i="5"/>
  <c r="D193" i="5"/>
  <c r="B193" i="5"/>
  <c r="F192" i="5"/>
  <c r="D192" i="5"/>
  <c r="B192" i="5"/>
  <c r="F191" i="5"/>
  <c r="D191" i="5"/>
  <c r="B191" i="5"/>
  <c r="F190" i="5"/>
  <c r="D190" i="5"/>
  <c r="B190" i="5"/>
  <c r="F189" i="5"/>
  <c r="D189" i="5"/>
  <c r="B189" i="5"/>
  <c r="F188" i="5"/>
  <c r="D188" i="5"/>
  <c r="B188" i="5"/>
  <c r="F187" i="5"/>
  <c r="D187" i="5"/>
  <c r="B187" i="5"/>
  <c r="F186" i="5"/>
  <c r="D186" i="5"/>
  <c r="B186" i="5"/>
  <c r="F185" i="5"/>
  <c r="D185" i="5"/>
  <c r="B185" i="5"/>
  <c r="F184" i="5"/>
  <c r="D184" i="5"/>
  <c r="B184" i="5"/>
  <c r="F183" i="5"/>
  <c r="D183" i="5"/>
  <c r="B183" i="5"/>
  <c r="F182" i="5"/>
  <c r="D182" i="5"/>
  <c r="B182" i="5"/>
  <c r="F181" i="5"/>
  <c r="D181" i="5"/>
  <c r="B181" i="5"/>
  <c r="F180" i="5"/>
  <c r="D180" i="5"/>
  <c r="B180" i="5"/>
  <c r="F179" i="5"/>
  <c r="D179" i="5"/>
  <c r="B179" i="5"/>
  <c r="F178" i="5"/>
  <c r="D178" i="5"/>
  <c r="B178" i="5"/>
  <c r="F177" i="5"/>
  <c r="D177" i="5"/>
  <c r="B177" i="5"/>
  <c r="F176" i="5"/>
  <c r="D176" i="5"/>
  <c r="B176" i="5"/>
  <c r="F175" i="5"/>
  <c r="D175" i="5"/>
  <c r="B175" i="5"/>
  <c r="F174" i="5"/>
  <c r="D174" i="5"/>
  <c r="B174" i="5"/>
  <c r="F173" i="5"/>
  <c r="D173" i="5"/>
  <c r="B173" i="5"/>
  <c r="F172" i="5"/>
  <c r="D172" i="5"/>
  <c r="B172" i="5"/>
  <c r="F171" i="5"/>
  <c r="D171" i="5"/>
  <c r="B171" i="5"/>
  <c r="F170" i="5"/>
  <c r="D170" i="5"/>
  <c r="B170" i="5"/>
  <c r="F169" i="5"/>
  <c r="D169" i="5"/>
  <c r="B169" i="5"/>
  <c r="F168" i="5"/>
  <c r="D168" i="5"/>
  <c r="B168" i="5"/>
  <c r="F167" i="5"/>
  <c r="D167" i="5"/>
  <c r="B167" i="5"/>
  <c r="F166" i="5"/>
  <c r="D166" i="5"/>
  <c r="B166" i="5"/>
  <c r="F165" i="5"/>
  <c r="D165" i="5"/>
  <c r="B165" i="5"/>
  <c r="F164" i="5"/>
  <c r="D164" i="5"/>
  <c r="B164" i="5"/>
  <c r="F163" i="5"/>
  <c r="D163" i="5"/>
  <c r="B163" i="5"/>
  <c r="F162" i="5"/>
  <c r="D162" i="5"/>
  <c r="B162" i="5"/>
  <c r="F161" i="5"/>
  <c r="D161" i="5"/>
  <c r="B161" i="5"/>
  <c r="F160" i="5"/>
  <c r="D160" i="5"/>
  <c r="B160" i="5"/>
  <c r="C232" i="5"/>
  <c r="E231" i="5"/>
  <c r="A231" i="5"/>
  <c r="C230" i="5"/>
  <c r="E229" i="5"/>
  <c r="A229" i="5"/>
  <c r="C228" i="5"/>
  <c r="E227" i="5"/>
  <c r="A227" i="5"/>
  <c r="C226" i="5"/>
  <c r="E225" i="5"/>
  <c r="A225" i="5"/>
  <c r="C224" i="5"/>
  <c r="E223" i="5"/>
  <c r="A223" i="5"/>
  <c r="C222" i="5"/>
  <c r="E221" i="5"/>
  <c r="A221" i="5"/>
  <c r="C220" i="5"/>
  <c r="E219" i="5"/>
  <c r="A219" i="5"/>
  <c r="C218" i="5"/>
  <c r="E217" i="5"/>
  <c r="A217" i="5"/>
  <c r="C216" i="5"/>
  <c r="E215" i="5"/>
  <c r="A215" i="5"/>
  <c r="C214" i="5"/>
  <c r="E213" i="5"/>
  <c r="A213" i="5"/>
  <c r="C212" i="5"/>
  <c r="E211" i="5"/>
  <c r="A211" i="5"/>
  <c r="C210" i="5"/>
  <c r="E209" i="5"/>
  <c r="A209" i="5"/>
  <c r="C208" i="5"/>
  <c r="E207" i="5"/>
  <c r="A207" i="5"/>
  <c r="C206" i="5"/>
  <c r="E205" i="5"/>
  <c r="A205" i="5"/>
  <c r="C204" i="5"/>
  <c r="E203" i="5"/>
  <c r="A203" i="5"/>
  <c r="C202" i="5"/>
  <c r="E201" i="5"/>
  <c r="A201" i="5"/>
  <c r="C200" i="5"/>
  <c r="E199" i="5"/>
  <c r="A199" i="5"/>
  <c r="C198" i="5"/>
  <c r="E197" i="5"/>
  <c r="A197" i="5"/>
  <c r="C196" i="5"/>
  <c r="E195" i="5"/>
  <c r="A195" i="5"/>
  <c r="C194" i="5"/>
  <c r="E193" i="5"/>
  <c r="A193" i="5"/>
  <c r="C192" i="5"/>
  <c r="E191" i="5"/>
  <c r="A191" i="5"/>
  <c r="C190" i="5"/>
  <c r="E189" i="5"/>
  <c r="A189" i="5"/>
  <c r="C188" i="5"/>
  <c r="E187" i="5"/>
  <c r="A187" i="5"/>
  <c r="C186" i="5"/>
  <c r="E185" i="5"/>
  <c r="A185" i="5"/>
  <c r="C184" i="5"/>
  <c r="E183" i="5"/>
  <c r="A183" i="5"/>
  <c r="C182" i="5"/>
  <c r="E181" i="5"/>
  <c r="A181" i="5"/>
  <c r="C180" i="5"/>
  <c r="E179" i="5"/>
  <c r="A179" i="5"/>
  <c r="C178" i="5"/>
  <c r="E177" i="5"/>
  <c r="A177" i="5"/>
  <c r="C176" i="5"/>
  <c r="E175" i="5"/>
  <c r="A175" i="5"/>
  <c r="C174" i="5"/>
  <c r="E173" i="5"/>
  <c r="A173" i="5"/>
  <c r="C172" i="5"/>
  <c r="E171" i="5"/>
  <c r="A171" i="5"/>
  <c r="C170" i="5"/>
  <c r="E169" i="5"/>
  <c r="A169" i="5"/>
  <c r="C168" i="5"/>
  <c r="E167" i="5"/>
  <c r="A167" i="5"/>
  <c r="C166" i="5"/>
  <c r="E165" i="5"/>
  <c r="A165" i="5"/>
  <c r="C164" i="5"/>
  <c r="E163" i="5"/>
  <c r="A163" i="5"/>
  <c r="C162" i="5"/>
  <c r="E161" i="5"/>
  <c r="A161" i="5"/>
  <c r="C160" i="5"/>
  <c r="F159" i="5"/>
  <c r="D159" i="5"/>
  <c r="B159" i="5"/>
  <c r="F158" i="5"/>
  <c r="D158" i="5"/>
  <c r="B158" i="5"/>
  <c r="F157" i="5"/>
  <c r="D157" i="5"/>
  <c r="B157" i="5"/>
  <c r="F156" i="5"/>
  <c r="D156" i="5"/>
  <c r="B156" i="5"/>
  <c r="F155" i="5"/>
  <c r="D155" i="5"/>
  <c r="B155" i="5"/>
  <c r="F154" i="5"/>
  <c r="D154" i="5"/>
  <c r="B154" i="5"/>
  <c r="F153" i="5"/>
  <c r="D153" i="5"/>
  <c r="B153" i="5"/>
  <c r="F152" i="5"/>
  <c r="D152" i="5"/>
  <c r="B152" i="5"/>
  <c r="F151" i="5"/>
  <c r="D151" i="5"/>
  <c r="B151" i="5"/>
  <c r="F150" i="5"/>
  <c r="D150" i="5"/>
  <c r="B150" i="5"/>
  <c r="F149" i="5"/>
  <c r="D149" i="5"/>
  <c r="B149" i="5"/>
  <c r="F148" i="5"/>
  <c r="D148" i="5"/>
  <c r="B148" i="5"/>
  <c r="F147" i="5"/>
  <c r="D147" i="5"/>
  <c r="B147" i="5"/>
  <c r="F146" i="5"/>
  <c r="D146" i="5"/>
  <c r="B146" i="5"/>
  <c r="F145" i="5"/>
  <c r="D145" i="5"/>
  <c r="B145" i="5"/>
  <c r="F144" i="5"/>
  <c r="D144" i="5"/>
  <c r="B144" i="5"/>
  <c r="F143" i="5"/>
  <c r="D143" i="5"/>
  <c r="B143" i="5"/>
  <c r="F142" i="5"/>
  <c r="D142" i="5"/>
  <c r="B142" i="5"/>
  <c r="F141" i="5"/>
  <c r="D141" i="5"/>
  <c r="B141" i="5"/>
  <c r="F140" i="5"/>
  <c r="D140" i="5"/>
  <c r="B140" i="5"/>
  <c r="F139" i="5"/>
  <c r="A232" i="5"/>
  <c r="C231" i="5"/>
  <c r="E230" i="5"/>
  <c r="A230" i="5"/>
  <c r="C229" i="5"/>
  <c r="E228" i="5"/>
  <c r="A228" i="5"/>
  <c r="C227" i="5"/>
  <c r="E226" i="5"/>
  <c r="A226" i="5"/>
  <c r="C225" i="5"/>
  <c r="E224" i="5"/>
  <c r="A224" i="5"/>
  <c r="C223" i="5"/>
  <c r="E222" i="5"/>
  <c r="A222" i="5"/>
  <c r="C221" i="5"/>
  <c r="E220" i="5"/>
  <c r="A220" i="5"/>
  <c r="C219" i="5"/>
  <c r="E218" i="5"/>
  <c r="A218" i="5"/>
  <c r="C217" i="5"/>
  <c r="E216" i="5"/>
  <c r="A216" i="5"/>
  <c r="C215" i="5"/>
  <c r="E214" i="5"/>
  <c r="A214" i="5"/>
  <c r="C213" i="5"/>
  <c r="E212" i="5"/>
  <c r="A212" i="5"/>
  <c r="C211" i="5"/>
  <c r="E210" i="5"/>
  <c r="A210" i="5"/>
  <c r="C209" i="5"/>
  <c r="E208" i="5"/>
  <c r="A208" i="5"/>
  <c r="C207" i="5"/>
  <c r="E206" i="5"/>
  <c r="A206" i="5"/>
  <c r="C205" i="5"/>
  <c r="E204" i="5"/>
  <c r="A204" i="5"/>
  <c r="C203" i="5"/>
  <c r="E202" i="5"/>
  <c r="A202" i="5"/>
  <c r="C201" i="5"/>
  <c r="E200" i="5"/>
  <c r="A200" i="5"/>
  <c r="C199" i="5"/>
  <c r="E198" i="5"/>
  <c r="A198" i="5"/>
  <c r="C197" i="5"/>
  <c r="E196" i="5"/>
  <c r="A196" i="5"/>
  <c r="C195" i="5"/>
  <c r="E194" i="5"/>
  <c r="A194" i="5"/>
  <c r="C193" i="5"/>
  <c r="E192" i="5"/>
  <c r="A192" i="5"/>
  <c r="C191" i="5"/>
  <c r="E190" i="5"/>
  <c r="A190" i="5"/>
  <c r="C189" i="5"/>
  <c r="E188" i="5"/>
  <c r="A188" i="5"/>
  <c r="C187" i="5"/>
  <c r="E186" i="5"/>
  <c r="A186" i="5"/>
  <c r="C185" i="5"/>
  <c r="E184" i="5"/>
  <c r="A184" i="5"/>
  <c r="C183" i="5"/>
  <c r="E182" i="5"/>
  <c r="A182" i="5"/>
  <c r="C181" i="5"/>
  <c r="E180" i="5"/>
  <c r="A180" i="5"/>
  <c r="C179" i="5"/>
  <c r="E178" i="5"/>
  <c r="A178" i="5"/>
  <c r="C177" i="5"/>
  <c r="E176" i="5"/>
  <c r="A176" i="5"/>
  <c r="C175" i="5"/>
  <c r="E174" i="5"/>
  <c r="A174" i="5"/>
  <c r="C173" i="5"/>
  <c r="E172" i="5"/>
  <c r="A172" i="5"/>
  <c r="C171" i="5"/>
  <c r="E170" i="5"/>
  <c r="A170" i="5"/>
  <c r="C169" i="5"/>
  <c r="E168" i="5"/>
  <c r="A168" i="5"/>
  <c r="C167" i="5"/>
  <c r="E166" i="5"/>
  <c r="A166" i="5"/>
  <c r="C165" i="5"/>
  <c r="E164" i="5"/>
  <c r="A164" i="5"/>
  <c r="C163" i="5"/>
  <c r="E162" i="5"/>
  <c r="A162" i="5"/>
  <c r="C161" i="5"/>
  <c r="E160" i="5"/>
  <c r="A160" i="5"/>
  <c r="E159" i="5"/>
  <c r="C159" i="5"/>
  <c r="A159" i="5"/>
  <c r="E158" i="5"/>
  <c r="C158" i="5"/>
  <c r="A158" i="5"/>
  <c r="E157" i="5"/>
  <c r="C157" i="5"/>
  <c r="A157" i="5"/>
  <c r="E156" i="5"/>
  <c r="C156" i="5"/>
  <c r="A156" i="5"/>
  <c r="E155" i="5"/>
  <c r="C155" i="5"/>
  <c r="A155" i="5"/>
  <c r="E154" i="5"/>
  <c r="C154" i="5"/>
  <c r="A154" i="5"/>
  <c r="E153" i="5"/>
  <c r="C153" i="5"/>
  <c r="A153" i="5"/>
  <c r="E152" i="5"/>
  <c r="C152" i="5"/>
  <c r="A152" i="5"/>
  <c r="E151" i="5"/>
  <c r="C151" i="5"/>
  <c r="A151" i="5"/>
  <c r="E150" i="5"/>
  <c r="C150" i="5"/>
  <c r="A150" i="5"/>
  <c r="E149" i="5"/>
  <c r="C149" i="5"/>
  <c r="A149" i="5"/>
  <c r="E148" i="5"/>
  <c r="C148" i="5"/>
  <c r="A148" i="5"/>
  <c r="E147" i="5"/>
  <c r="C147" i="5"/>
  <c r="A147" i="5"/>
  <c r="E146" i="5"/>
  <c r="C146" i="5"/>
  <c r="A146" i="5"/>
  <c r="E145" i="5"/>
  <c r="C145" i="5"/>
  <c r="A145" i="5"/>
  <c r="E144" i="5"/>
  <c r="C144" i="5"/>
  <c r="A144" i="5"/>
  <c r="E143" i="5"/>
  <c r="C143" i="5"/>
  <c r="A143" i="5"/>
  <c r="E142" i="5"/>
  <c r="C142" i="5"/>
  <c r="A142" i="5"/>
  <c r="E141" i="5"/>
  <c r="C141" i="5"/>
  <c r="A141" i="5"/>
  <c r="E140" i="5"/>
  <c r="C140" i="5"/>
  <c r="A140" i="5"/>
  <c r="E139" i="5"/>
  <c r="C139" i="5"/>
  <c r="A139" i="5"/>
  <c r="E138" i="5"/>
  <c r="C138" i="5"/>
  <c r="A138" i="5"/>
  <c r="E137" i="5"/>
  <c r="C137" i="5"/>
  <c r="A137" i="5"/>
  <c r="E136" i="5"/>
  <c r="C136" i="5"/>
  <c r="A136" i="5"/>
  <c r="E135" i="5"/>
  <c r="C135" i="5"/>
  <c r="A135" i="5"/>
  <c r="E134" i="5"/>
  <c r="C134" i="5"/>
  <c r="A134" i="5"/>
  <c r="E133" i="5"/>
  <c r="C133" i="5"/>
  <c r="A133" i="5"/>
  <c r="E132" i="5"/>
  <c r="C132" i="5"/>
  <c r="A132" i="5"/>
  <c r="E131" i="5"/>
  <c r="C131" i="5"/>
  <c r="A131" i="5"/>
  <c r="E130" i="5"/>
  <c r="C130" i="5"/>
  <c r="A130" i="5"/>
  <c r="E129" i="5"/>
  <c r="C129" i="5"/>
  <c r="A129" i="5"/>
  <c r="E128" i="5"/>
  <c r="C128" i="5"/>
  <c r="A128" i="5"/>
  <c r="E127" i="5"/>
  <c r="C127" i="5"/>
  <c r="A127" i="5"/>
  <c r="E126" i="5"/>
  <c r="C126" i="5"/>
  <c r="A126" i="5"/>
  <c r="E125" i="5"/>
  <c r="C125" i="5"/>
  <c r="A125" i="5"/>
  <c r="E124" i="5"/>
  <c r="C124" i="5"/>
  <c r="A124" i="5"/>
  <c r="E123" i="5"/>
  <c r="C123" i="5"/>
  <c r="A123" i="5"/>
  <c r="E122" i="5"/>
  <c r="C122" i="5"/>
  <c r="A122" i="5"/>
  <c r="E121" i="5"/>
  <c r="C121" i="5"/>
  <c r="D139" i="5"/>
  <c r="F138" i="5"/>
  <c r="B138" i="5"/>
  <c r="D137" i="5"/>
  <c r="F136" i="5"/>
  <c r="B136" i="5"/>
  <c r="D135" i="5"/>
  <c r="F134" i="5"/>
  <c r="B134" i="5"/>
  <c r="D133" i="5"/>
  <c r="F132" i="5"/>
  <c r="B132" i="5"/>
  <c r="D131" i="5"/>
  <c r="F130" i="5"/>
  <c r="B130" i="5"/>
  <c r="D129" i="5"/>
  <c r="F128" i="5"/>
  <c r="B128" i="5"/>
  <c r="D127" i="5"/>
  <c r="F126" i="5"/>
  <c r="B126" i="5"/>
  <c r="D125" i="5"/>
  <c r="F124" i="5"/>
  <c r="B124" i="5"/>
  <c r="D123" i="5"/>
  <c r="F122" i="5"/>
  <c r="B122" i="5"/>
  <c r="D121" i="5"/>
  <c r="A121" i="5"/>
  <c r="E120" i="5"/>
  <c r="C120" i="5"/>
  <c r="A120" i="5"/>
  <c r="E119" i="5"/>
  <c r="C119" i="5"/>
  <c r="A119" i="5"/>
  <c r="E118" i="5"/>
  <c r="C118" i="5"/>
  <c r="A118" i="5"/>
  <c r="E117" i="5"/>
  <c r="C117" i="5"/>
  <c r="A117" i="5"/>
  <c r="E116" i="5"/>
  <c r="C116" i="5"/>
  <c r="A116" i="5"/>
  <c r="E115" i="5"/>
  <c r="C115" i="5"/>
  <c r="A115" i="5"/>
  <c r="E114" i="5"/>
  <c r="C114" i="5"/>
  <c r="A114" i="5"/>
  <c r="E113" i="5"/>
  <c r="C113" i="5"/>
  <c r="A113" i="5"/>
  <c r="E112" i="5"/>
  <c r="C112" i="5"/>
  <c r="A112" i="5"/>
  <c r="E111" i="5"/>
  <c r="C111" i="5"/>
  <c r="A111" i="5"/>
  <c r="E110" i="5"/>
  <c r="C110" i="5"/>
  <c r="A110" i="5"/>
  <c r="E109" i="5"/>
  <c r="C109" i="5"/>
  <c r="A109" i="5"/>
  <c r="E108" i="5"/>
  <c r="C108" i="5"/>
  <c r="A108" i="5"/>
  <c r="E107" i="5"/>
  <c r="C107" i="5"/>
  <c r="A107" i="5"/>
  <c r="E106" i="5"/>
  <c r="C106" i="5"/>
  <c r="A106" i="5"/>
  <c r="E105" i="5"/>
  <c r="C105" i="5"/>
  <c r="A105" i="5"/>
  <c r="E104" i="5"/>
  <c r="C104" i="5"/>
  <c r="A104" i="5"/>
  <c r="E103" i="5"/>
  <c r="C103" i="5"/>
  <c r="A103" i="5"/>
  <c r="E102" i="5"/>
  <c r="C102" i="5"/>
  <c r="A102" i="5"/>
  <c r="E101" i="5"/>
  <c r="C101" i="5"/>
  <c r="A101" i="5"/>
  <c r="B139" i="5"/>
  <c r="D138" i="5"/>
  <c r="F137" i="5"/>
  <c r="B137" i="5"/>
  <c r="D136" i="5"/>
  <c r="F135" i="5"/>
  <c r="B135" i="5"/>
  <c r="D134" i="5"/>
  <c r="F133" i="5"/>
  <c r="B133" i="5"/>
  <c r="D132" i="5"/>
  <c r="F131" i="5"/>
  <c r="B131" i="5"/>
  <c r="D130" i="5"/>
  <c r="F129" i="5"/>
  <c r="B129" i="5"/>
  <c r="D128" i="5"/>
  <c r="F127" i="5"/>
  <c r="B127" i="5"/>
  <c r="D126" i="5"/>
  <c r="F125" i="5"/>
  <c r="B125" i="5"/>
  <c r="D124" i="5"/>
  <c r="F123" i="5"/>
  <c r="B123" i="5"/>
  <c r="D122" i="5"/>
  <c r="F121" i="5"/>
  <c r="B121" i="5"/>
  <c r="F120" i="5"/>
  <c r="D120" i="5"/>
  <c r="B120" i="5"/>
  <c r="F119" i="5"/>
  <c r="D119" i="5"/>
  <c r="B119" i="5"/>
  <c r="F118" i="5"/>
  <c r="D118" i="5"/>
  <c r="B118" i="5"/>
  <c r="F117" i="5"/>
  <c r="D117" i="5"/>
  <c r="B117" i="5"/>
  <c r="F116" i="5"/>
  <c r="D116" i="5"/>
  <c r="B116" i="5"/>
  <c r="F115" i="5"/>
  <c r="D115" i="5"/>
  <c r="B115" i="5"/>
  <c r="F114" i="5"/>
  <c r="D114" i="5"/>
  <c r="B114" i="5"/>
  <c r="F113" i="5"/>
  <c r="D113" i="5"/>
  <c r="B113" i="5"/>
  <c r="F112" i="5"/>
  <c r="D112" i="5"/>
  <c r="B112" i="5"/>
  <c r="F111" i="5"/>
  <c r="D111" i="5"/>
  <c r="B111" i="5"/>
  <c r="F110" i="5"/>
  <c r="D110" i="5"/>
  <c r="B110" i="5"/>
  <c r="F109" i="5"/>
  <c r="D109" i="5"/>
  <c r="B109" i="5"/>
  <c r="F108" i="5"/>
  <c r="D108" i="5"/>
  <c r="B108" i="5"/>
  <c r="F107" i="5"/>
  <c r="D107" i="5"/>
  <c r="B107" i="5"/>
  <c r="F106" i="5"/>
  <c r="D106" i="5"/>
  <c r="B106" i="5"/>
  <c r="F105" i="5"/>
  <c r="D105" i="5"/>
  <c r="B105" i="5"/>
  <c r="F104" i="5"/>
  <c r="D104" i="5"/>
  <c r="B104" i="5"/>
  <c r="F103" i="5"/>
  <c r="D103" i="5"/>
  <c r="B103" i="5"/>
  <c r="F102" i="5"/>
  <c r="D102" i="5"/>
  <c r="B102" i="5"/>
  <c r="F101" i="5"/>
  <c r="D101" i="5"/>
  <c r="B101" i="5"/>
  <c r="F100" i="5"/>
  <c r="D100" i="5"/>
  <c r="B100" i="5"/>
  <c r="F99" i="5"/>
  <c r="D99" i="5"/>
  <c r="B99" i="5"/>
  <c r="F98" i="5"/>
  <c r="D98" i="5"/>
  <c r="B98" i="5"/>
  <c r="F97" i="5"/>
  <c r="D97" i="5"/>
  <c r="B97" i="5"/>
  <c r="F96" i="5"/>
  <c r="D96" i="5"/>
  <c r="B96" i="5"/>
  <c r="F95" i="5"/>
  <c r="D95" i="5"/>
  <c r="B95" i="5"/>
  <c r="F94" i="5"/>
  <c r="D94" i="5"/>
  <c r="B94" i="5"/>
  <c r="F93" i="5"/>
  <c r="D93" i="5"/>
  <c r="B93" i="5"/>
  <c r="F92" i="5"/>
  <c r="D92" i="5"/>
  <c r="B92" i="5"/>
  <c r="F91" i="5"/>
  <c r="D91" i="5"/>
  <c r="B91" i="5"/>
  <c r="F90" i="5"/>
  <c r="D90" i="5"/>
  <c r="B90" i="5"/>
  <c r="F89" i="5"/>
  <c r="D89" i="5"/>
  <c r="B89" i="5"/>
  <c r="F88" i="5"/>
  <c r="D88" i="5"/>
  <c r="B88" i="5"/>
  <c r="F87" i="5"/>
  <c r="D87" i="5"/>
  <c r="B87" i="5"/>
  <c r="F86" i="5"/>
  <c r="D86" i="5"/>
  <c r="B86" i="5"/>
  <c r="F85" i="5"/>
  <c r="D85" i="5"/>
  <c r="B85" i="5"/>
  <c r="F84" i="5"/>
  <c r="D84" i="5"/>
  <c r="B84" i="5"/>
  <c r="F83" i="5"/>
  <c r="D83" i="5"/>
  <c r="B83" i="5"/>
  <c r="F82" i="5"/>
  <c r="D82" i="5"/>
  <c r="B82" i="5"/>
  <c r="F81" i="5"/>
  <c r="D81" i="5"/>
  <c r="B81" i="5"/>
  <c r="F80" i="5"/>
  <c r="D80" i="5"/>
  <c r="B80" i="5"/>
  <c r="F79" i="5"/>
  <c r="D79" i="5"/>
  <c r="B79" i="5"/>
  <c r="F78" i="5"/>
  <c r="D78" i="5"/>
  <c r="B78" i="5"/>
  <c r="F77" i="5"/>
  <c r="D77" i="5"/>
  <c r="B77" i="5"/>
  <c r="F76" i="5"/>
  <c r="D76" i="5"/>
  <c r="B76" i="5"/>
  <c r="F75" i="5"/>
  <c r="D75" i="5"/>
  <c r="B75" i="5"/>
  <c r="F74" i="5"/>
  <c r="D74" i="5"/>
  <c r="B74" i="5"/>
  <c r="F73" i="5"/>
  <c r="D73" i="5"/>
  <c r="B73" i="5"/>
  <c r="F72" i="5"/>
  <c r="D72" i="5"/>
  <c r="B72" i="5"/>
  <c r="F71" i="5"/>
  <c r="D71" i="5"/>
  <c r="B71" i="5"/>
  <c r="F70" i="5"/>
  <c r="D70" i="5"/>
  <c r="B70" i="5"/>
  <c r="F69" i="5"/>
  <c r="D69" i="5"/>
  <c r="B69" i="5"/>
  <c r="F68" i="5"/>
  <c r="D68" i="5"/>
  <c r="B68" i="5"/>
  <c r="F67" i="5"/>
  <c r="D67" i="5"/>
  <c r="B67" i="5"/>
  <c r="F66" i="5"/>
  <c r="D66" i="5"/>
  <c r="B66" i="5"/>
  <c r="F65" i="5"/>
  <c r="D65" i="5"/>
  <c r="B65" i="5"/>
  <c r="F64" i="5"/>
  <c r="D64" i="5"/>
  <c r="B64" i="5"/>
  <c r="F63" i="5"/>
  <c r="D63" i="5"/>
  <c r="B63" i="5"/>
  <c r="F62" i="5"/>
  <c r="D62" i="5"/>
  <c r="B62" i="5"/>
  <c r="F61" i="5"/>
  <c r="D61" i="5"/>
  <c r="B61" i="5"/>
  <c r="F60" i="5"/>
  <c r="D60" i="5"/>
  <c r="B60" i="5"/>
  <c r="F59" i="5"/>
  <c r="D59" i="5"/>
  <c r="B59" i="5"/>
  <c r="F58" i="5"/>
  <c r="D58" i="5"/>
  <c r="B58" i="5"/>
  <c r="F57" i="5"/>
  <c r="D57" i="5"/>
  <c r="B57" i="5"/>
  <c r="F56" i="5"/>
  <c r="D56" i="5"/>
  <c r="B56" i="5"/>
  <c r="F55" i="5"/>
  <c r="D55" i="5"/>
  <c r="B55" i="5"/>
  <c r="F54" i="5"/>
  <c r="D54" i="5"/>
  <c r="B54" i="5"/>
  <c r="F53" i="5"/>
  <c r="D53" i="5"/>
  <c r="B53" i="5"/>
  <c r="F52" i="5"/>
  <c r="D52" i="5"/>
  <c r="B52" i="5"/>
  <c r="F51" i="5"/>
  <c r="D51" i="5"/>
  <c r="B51" i="5"/>
  <c r="F50" i="5"/>
  <c r="D50" i="5"/>
  <c r="B50" i="5"/>
  <c r="F49" i="5"/>
  <c r="D49" i="5"/>
  <c r="B49" i="5"/>
  <c r="F48" i="5"/>
  <c r="D48" i="5"/>
  <c r="B48" i="5"/>
  <c r="F47" i="5"/>
  <c r="D47" i="5"/>
  <c r="B47" i="5"/>
  <c r="F46" i="5"/>
  <c r="D46" i="5"/>
  <c r="B46" i="5"/>
  <c r="F45" i="5"/>
  <c r="D45" i="5"/>
  <c r="B45" i="5"/>
  <c r="F44" i="5"/>
  <c r="D44" i="5"/>
  <c r="B44" i="5"/>
  <c r="F43" i="5"/>
  <c r="D43" i="5"/>
  <c r="B43" i="5"/>
  <c r="F42" i="5"/>
  <c r="D42" i="5"/>
  <c r="B42" i="5"/>
  <c r="F41" i="5"/>
  <c r="D41" i="5"/>
  <c r="B41" i="5"/>
  <c r="F40" i="5"/>
  <c r="D40" i="5"/>
  <c r="B40" i="5"/>
  <c r="F39" i="5"/>
  <c r="D39" i="5"/>
  <c r="B39" i="5"/>
  <c r="F38" i="5"/>
  <c r="D38" i="5"/>
  <c r="B38" i="5"/>
  <c r="F37" i="5"/>
  <c r="D37" i="5"/>
  <c r="B37" i="5"/>
  <c r="F36" i="5"/>
  <c r="D36" i="5"/>
  <c r="B36" i="5"/>
  <c r="F35" i="5"/>
  <c r="D35" i="5"/>
  <c r="B35" i="5"/>
  <c r="F34" i="5"/>
  <c r="D34" i="5"/>
  <c r="B34" i="5"/>
  <c r="F33" i="5"/>
  <c r="D33" i="5"/>
  <c r="B33" i="5"/>
  <c r="F32" i="5"/>
  <c r="D32" i="5"/>
  <c r="B32" i="5"/>
  <c r="F31" i="5"/>
  <c r="D31" i="5"/>
  <c r="B31" i="5"/>
  <c r="F30" i="5"/>
  <c r="D30" i="5"/>
  <c r="B30" i="5"/>
  <c r="F29" i="5"/>
  <c r="D29" i="5"/>
  <c r="B29" i="5"/>
  <c r="F28" i="5"/>
  <c r="D28" i="5"/>
  <c r="B28" i="5"/>
  <c r="F27" i="5"/>
  <c r="D27" i="5"/>
  <c r="B27" i="5"/>
  <c r="F26" i="5"/>
  <c r="D26" i="5"/>
  <c r="B26" i="5"/>
  <c r="F25" i="5"/>
  <c r="D25" i="5"/>
  <c r="B25" i="5"/>
  <c r="F24" i="5"/>
  <c r="D24" i="5"/>
  <c r="B24" i="5"/>
  <c r="F23" i="5"/>
  <c r="D23" i="5"/>
  <c r="B23" i="5"/>
  <c r="F22" i="5"/>
  <c r="D22" i="5"/>
  <c r="B22" i="5"/>
  <c r="F21" i="5"/>
  <c r="D21" i="5"/>
  <c r="B21" i="5"/>
  <c r="F20" i="5"/>
  <c r="D20" i="5"/>
  <c r="B20" i="5"/>
  <c r="F19" i="5"/>
  <c r="D19" i="5"/>
  <c r="B19" i="5"/>
  <c r="F18" i="5"/>
  <c r="D18" i="5"/>
  <c r="B18" i="5"/>
  <c r="F17" i="5"/>
  <c r="D17" i="5"/>
  <c r="B17" i="5"/>
  <c r="F16" i="5"/>
  <c r="E100" i="5"/>
  <c r="A100" i="5"/>
  <c r="C99" i="5"/>
  <c r="E98" i="5"/>
  <c r="A98" i="5"/>
  <c r="C97" i="5"/>
  <c r="E96" i="5"/>
  <c r="A96" i="5"/>
  <c r="C95" i="5"/>
  <c r="E94" i="5"/>
  <c r="A94" i="5"/>
  <c r="C93" i="5"/>
  <c r="E92" i="5"/>
  <c r="A92" i="5"/>
  <c r="C91" i="5"/>
  <c r="E90" i="5"/>
  <c r="A90" i="5"/>
  <c r="C89" i="5"/>
  <c r="E88" i="5"/>
  <c r="A88" i="5"/>
  <c r="C87" i="5"/>
  <c r="E86" i="5"/>
  <c r="A86" i="5"/>
  <c r="C85" i="5"/>
  <c r="E84" i="5"/>
  <c r="A84" i="5"/>
  <c r="C83" i="5"/>
  <c r="E82" i="5"/>
  <c r="A82" i="5"/>
  <c r="C81" i="5"/>
  <c r="E80" i="5"/>
  <c r="A80" i="5"/>
  <c r="C79" i="5"/>
  <c r="E78" i="5"/>
  <c r="A78" i="5"/>
  <c r="C77" i="5"/>
  <c r="E76" i="5"/>
  <c r="A76" i="5"/>
  <c r="C75" i="5"/>
  <c r="E74" i="5"/>
  <c r="A74" i="5"/>
  <c r="C73" i="5"/>
  <c r="E72" i="5"/>
  <c r="A72" i="5"/>
  <c r="C71" i="5"/>
  <c r="E70" i="5"/>
  <c r="A70" i="5"/>
  <c r="C69" i="5"/>
  <c r="E68" i="5"/>
  <c r="A68" i="5"/>
  <c r="C67" i="5"/>
  <c r="E66" i="5"/>
  <c r="A66" i="5"/>
  <c r="C65" i="5"/>
  <c r="E64" i="5"/>
  <c r="A64" i="5"/>
  <c r="C63" i="5"/>
  <c r="E62" i="5"/>
  <c r="A62" i="5"/>
  <c r="C61" i="5"/>
  <c r="E60" i="5"/>
  <c r="A60" i="5"/>
  <c r="C59" i="5"/>
  <c r="E58" i="5"/>
  <c r="A58" i="5"/>
  <c r="C57" i="5"/>
  <c r="E56" i="5"/>
  <c r="A56" i="5"/>
  <c r="C55" i="5"/>
  <c r="E54" i="5"/>
  <c r="A54" i="5"/>
  <c r="C53" i="5"/>
  <c r="E52" i="5"/>
  <c r="A52" i="5"/>
  <c r="C51" i="5"/>
  <c r="E50" i="5"/>
  <c r="A50" i="5"/>
  <c r="C49" i="5"/>
  <c r="E48" i="5"/>
  <c r="A48" i="5"/>
  <c r="C47" i="5"/>
  <c r="E46" i="5"/>
  <c r="A46" i="5"/>
  <c r="C45" i="5"/>
  <c r="E44" i="5"/>
  <c r="A44" i="5"/>
  <c r="C43" i="5"/>
  <c r="E42" i="5"/>
  <c r="A42" i="5"/>
  <c r="C41" i="5"/>
  <c r="E40" i="5"/>
  <c r="A40" i="5"/>
  <c r="C39" i="5"/>
  <c r="E38" i="5"/>
  <c r="A38" i="5"/>
  <c r="C37" i="5"/>
  <c r="E36" i="5"/>
  <c r="A36" i="5"/>
  <c r="C35" i="5"/>
  <c r="E34" i="5"/>
  <c r="A34" i="5"/>
  <c r="C33" i="5"/>
  <c r="E32" i="5"/>
  <c r="A32" i="5"/>
  <c r="C31" i="5"/>
  <c r="E30" i="5"/>
  <c r="A30" i="5"/>
  <c r="C29" i="5"/>
  <c r="E28" i="5"/>
  <c r="A28" i="5"/>
  <c r="C27" i="5"/>
  <c r="E26" i="5"/>
  <c r="A26" i="5"/>
  <c r="C25" i="5"/>
  <c r="E24" i="5"/>
  <c r="A24" i="5"/>
  <c r="C23" i="5"/>
  <c r="E22" i="5"/>
  <c r="A22" i="5"/>
  <c r="C21" i="5"/>
  <c r="E20" i="5"/>
  <c r="A20" i="5"/>
  <c r="C19" i="5"/>
  <c r="E18" i="5"/>
  <c r="A18" i="5"/>
  <c r="C17" i="5"/>
  <c r="E16" i="5"/>
  <c r="C16" i="5"/>
  <c r="A16" i="5"/>
  <c r="E15" i="5"/>
  <c r="C15" i="5"/>
  <c r="A15" i="5"/>
  <c r="F5" i="5"/>
  <c r="C100" i="5"/>
  <c r="E99" i="5"/>
  <c r="A99" i="5"/>
  <c r="C98" i="5"/>
  <c r="E97" i="5"/>
  <c r="A97" i="5"/>
  <c r="C96" i="5"/>
  <c r="E95" i="5"/>
  <c r="A95" i="5"/>
  <c r="C94" i="5"/>
  <c r="E93" i="5"/>
  <c r="A93" i="5"/>
  <c r="C92" i="5"/>
  <c r="E91" i="5"/>
  <c r="A91" i="5"/>
  <c r="C90" i="5"/>
  <c r="E89" i="5"/>
  <c r="A89" i="5"/>
  <c r="C88" i="5"/>
  <c r="E87" i="5"/>
  <c r="A87" i="5"/>
  <c r="C86" i="5"/>
  <c r="E85" i="5"/>
  <c r="A85" i="5"/>
  <c r="C84" i="5"/>
  <c r="E83" i="5"/>
  <c r="A83" i="5"/>
  <c r="C82" i="5"/>
  <c r="E81" i="5"/>
  <c r="A81" i="5"/>
  <c r="C80" i="5"/>
  <c r="E79" i="5"/>
  <c r="A79" i="5"/>
  <c r="C78" i="5"/>
  <c r="E77" i="5"/>
  <c r="A77" i="5"/>
  <c r="C76" i="5"/>
  <c r="E75" i="5"/>
  <c r="A75" i="5"/>
  <c r="C74" i="5"/>
  <c r="E73" i="5"/>
  <c r="A73" i="5"/>
  <c r="C72" i="5"/>
  <c r="E71" i="5"/>
  <c r="A71" i="5"/>
  <c r="C70" i="5"/>
  <c r="E69" i="5"/>
  <c r="A69" i="5"/>
  <c r="C68" i="5"/>
  <c r="E67" i="5"/>
  <c r="A67" i="5"/>
  <c r="C66" i="5"/>
  <c r="E65" i="5"/>
  <c r="A65" i="5"/>
  <c r="C64" i="5"/>
  <c r="E63" i="5"/>
  <c r="A63" i="5"/>
  <c r="C62" i="5"/>
  <c r="E61" i="5"/>
  <c r="A61" i="5"/>
  <c r="C60" i="5"/>
  <c r="E59" i="5"/>
  <c r="A59" i="5"/>
  <c r="C58" i="5"/>
  <c r="E57" i="5"/>
  <c r="A57" i="5"/>
  <c r="C56" i="5"/>
  <c r="E55" i="5"/>
  <c r="A55" i="5"/>
  <c r="C54" i="5"/>
  <c r="E53" i="5"/>
  <c r="A53" i="5"/>
  <c r="C52" i="5"/>
  <c r="E51" i="5"/>
  <c r="A51" i="5"/>
  <c r="C50" i="5"/>
  <c r="E49" i="5"/>
  <c r="A49" i="5"/>
  <c r="C48" i="5"/>
  <c r="E47" i="5"/>
  <c r="A47" i="5"/>
  <c r="C46" i="5"/>
  <c r="E45" i="5"/>
  <c r="A45" i="5"/>
  <c r="C44" i="5"/>
  <c r="E43" i="5"/>
  <c r="A43" i="5"/>
  <c r="C42" i="5"/>
  <c r="E41" i="5"/>
  <c r="A41" i="5"/>
  <c r="C40" i="5"/>
  <c r="E39" i="5"/>
  <c r="A39" i="5"/>
  <c r="C38" i="5"/>
  <c r="E37" i="5"/>
  <c r="A37" i="5"/>
  <c r="C36" i="5"/>
  <c r="E35" i="5"/>
  <c r="A35" i="5"/>
  <c r="C34" i="5"/>
  <c r="E33" i="5"/>
  <c r="A33" i="5"/>
  <c r="C32" i="5"/>
  <c r="E31" i="5"/>
  <c r="A31" i="5"/>
  <c r="C30" i="5"/>
  <c r="E29" i="5"/>
  <c r="A29" i="5"/>
  <c r="C28" i="5"/>
  <c r="E27" i="5"/>
  <c r="A27" i="5"/>
  <c r="C26" i="5"/>
  <c r="E25" i="5"/>
  <c r="A25" i="5"/>
  <c r="C24" i="5"/>
  <c r="E23" i="5"/>
  <c r="A23" i="5"/>
  <c r="C22" i="5"/>
  <c r="E21" i="5"/>
  <c r="A21" i="5"/>
  <c r="C20" i="5"/>
  <c r="E19" i="5"/>
  <c r="A19" i="5"/>
  <c r="C18" i="5"/>
  <c r="E17" i="5"/>
  <c r="A17" i="5"/>
  <c r="D16" i="5"/>
  <c r="B16" i="5"/>
  <c r="F15" i="5"/>
  <c r="D15" i="5"/>
  <c r="B15" i="5"/>
  <c r="F3" i="5"/>
  <c r="I5" i="4"/>
  <c r="O287" i="4"/>
  <c r="O285" i="4"/>
  <c r="I11" i="3"/>
  <c r="A16" i="4" l="1"/>
  <c r="A18" i="4"/>
  <c r="A20" i="4"/>
  <c r="A22" i="4"/>
  <c r="A24" i="4"/>
  <c r="A26" i="4"/>
  <c r="A28" i="4"/>
  <c r="A30" i="4"/>
  <c r="A32" i="4"/>
  <c r="A34" i="4"/>
  <c r="A36" i="4"/>
  <c r="A38" i="4"/>
  <c r="A40" i="4"/>
  <c r="A42" i="4"/>
  <c r="A44" i="4"/>
  <c r="A46" i="4"/>
  <c r="A48" i="4"/>
  <c r="A50" i="4"/>
  <c r="A52" i="4"/>
  <c r="A54" i="4"/>
  <c r="A56" i="4"/>
  <c r="A60" i="4"/>
  <c r="A62" i="4"/>
  <c r="A64" i="4"/>
  <c r="A68" i="4"/>
  <c r="A72" i="4"/>
  <c r="A74" i="4"/>
  <c r="A78" i="4"/>
  <c r="A82" i="4"/>
  <c r="A88" i="4"/>
  <c r="A92" i="4"/>
  <c r="A96" i="4"/>
  <c r="A102" i="4"/>
  <c r="A106" i="4"/>
  <c r="A110" i="4"/>
  <c r="A116" i="4"/>
  <c r="A120" i="4"/>
  <c r="A128" i="4"/>
  <c r="A132" i="4"/>
  <c r="A136" i="4"/>
  <c r="A140" i="4"/>
  <c r="A146" i="4"/>
  <c r="A150" i="4"/>
  <c r="A154" i="4"/>
  <c r="A158" i="4"/>
  <c r="A164" i="4"/>
  <c r="A168" i="4"/>
  <c r="A172" i="4"/>
  <c r="A178" i="4"/>
  <c r="A182" i="4"/>
  <c r="A186" i="4"/>
  <c r="A190" i="4"/>
  <c r="A194" i="4"/>
  <c r="A200" i="4"/>
  <c r="A204" i="4"/>
  <c r="A208" i="4"/>
  <c r="A214" i="4"/>
  <c r="A218" i="4"/>
  <c r="A222" i="4"/>
  <c r="A226" i="4"/>
  <c r="A232" i="4"/>
  <c r="A236" i="4"/>
  <c r="A238" i="4"/>
  <c r="A244" i="4"/>
  <c r="A248" i="4"/>
  <c r="A252" i="4"/>
  <c r="A256" i="4"/>
  <c r="A262" i="4"/>
  <c r="A266" i="4"/>
  <c r="A270" i="4"/>
  <c r="A274" i="4"/>
  <c r="A280" i="4"/>
  <c r="A284" i="4"/>
  <c r="A288" i="4"/>
  <c r="A294" i="4"/>
  <c r="A298" i="4"/>
  <c r="A302" i="4"/>
  <c r="A17" i="4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47" i="4"/>
  <c r="A49" i="4"/>
  <c r="A51" i="4"/>
  <c r="A53" i="4"/>
  <c r="A55" i="4"/>
  <c r="A57" i="4"/>
  <c r="A59" i="4"/>
  <c r="A61" i="4"/>
  <c r="A63" i="4"/>
  <c r="A65" i="4"/>
  <c r="A67" i="4"/>
  <c r="A69" i="4"/>
  <c r="A71" i="4"/>
  <c r="A73" i="4"/>
  <c r="A75" i="4"/>
  <c r="A77" i="4"/>
  <c r="A79" i="4"/>
  <c r="A81" i="4"/>
  <c r="A83" i="4"/>
  <c r="A85" i="4"/>
  <c r="A87" i="4"/>
  <c r="A89" i="4"/>
  <c r="A91" i="4"/>
  <c r="A93" i="4"/>
  <c r="A95" i="4"/>
  <c r="A97" i="4"/>
  <c r="A99" i="4"/>
  <c r="A101" i="4"/>
  <c r="A103" i="4"/>
  <c r="A105" i="4"/>
  <c r="A107" i="4"/>
  <c r="A109" i="4"/>
  <c r="A111" i="4"/>
  <c r="A113" i="4"/>
  <c r="A115" i="4"/>
  <c r="A117" i="4"/>
  <c r="A119" i="4"/>
  <c r="A121" i="4"/>
  <c r="A123" i="4"/>
  <c r="A125" i="4"/>
  <c r="A127" i="4"/>
  <c r="A129" i="4"/>
  <c r="A131" i="4"/>
  <c r="A133" i="4"/>
  <c r="A135" i="4"/>
  <c r="A137" i="4"/>
  <c r="A139" i="4"/>
  <c r="A141" i="4"/>
  <c r="A143" i="4"/>
  <c r="A145" i="4"/>
  <c r="A147" i="4"/>
  <c r="A149" i="4"/>
  <c r="A151" i="4"/>
  <c r="A153" i="4"/>
  <c r="A155" i="4"/>
  <c r="A157" i="4"/>
  <c r="A159" i="4"/>
  <c r="A161" i="4"/>
  <c r="A163" i="4"/>
  <c r="A165" i="4"/>
  <c r="A167" i="4"/>
  <c r="A169" i="4"/>
  <c r="A171" i="4"/>
  <c r="A173" i="4"/>
  <c r="A175" i="4"/>
  <c r="A177" i="4"/>
  <c r="A179" i="4"/>
  <c r="A181" i="4"/>
  <c r="A183" i="4"/>
  <c r="A185" i="4"/>
  <c r="A187" i="4"/>
  <c r="A189" i="4"/>
  <c r="A191" i="4"/>
  <c r="A193" i="4"/>
  <c r="A195" i="4"/>
  <c r="A197" i="4"/>
  <c r="A199" i="4"/>
  <c r="A201" i="4"/>
  <c r="A203" i="4"/>
  <c r="A205" i="4"/>
  <c r="A207" i="4"/>
  <c r="A209" i="4"/>
  <c r="A211" i="4"/>
  <c r="A213" i="4"/>
  <c r="A215" i="4"/>
  <c r="A217" i="4"/>
  <c r="A219" i="4"/>
  <c r="A221" i="4"/>
  <c r="A223" i="4"/>
  <c r="A225" i="4"/>
  <c r="A227" i="4"/>
  <c r="A229" i="4"/>
  <c r="A231" i="4"/>
  <c r="A233" i="4"/>
  <c r="A235" i="4"/>
  <c r="A237" i="4"/>
  <c r="A239" i="4"/>
  <c r="A241" i="4"/>
  <c r="A243" i="4"/>
  <c r="A245" i="4"/>
  <c r="A247" i="4"/>
  <c r="A249" i="4"/>
  <c r="A251" i="4"/>
  <c r="A253" i="4"/>
  <c r="A255" i="4"/>
  <c r="A257" i="4"/>
  <c r="A259" i="4"/>
  <c r="A261" i="4"/>
  <c r="A263" i="4"/>
  <c r="A265" i="4"/>
  <c r="A267" i="4"/>
  <c r="A269" i="4"/>
  <c r="A271" i="4"/>
  <c r="A273" i="4"/>
  <c r="A275" i="4"/>
  <c r="A277" i="4"/>
  <c r="A279" i="4"/>
  <c r="A281" i="4"/>
  <c r="A283" i="4"/>
  <c r="A285" i="4"/>
  <c r="A287" i="4"/>
  <c r="A289" i="4"/>
  <c r="A291" i="4"/>
  <c r="A293" i="4"/>
  <c r="A295" i="4"/>
  <c r="A297" i="4"/>
  <c r="A299" i="4"/>
  <c r="A301" i="4"/>
  <c r="A15" i="4"/>
  <c r="A58" i="4"/>
  <c r="A66" i="4"/>
  <c r="A70" i="4"/>
  <c r="A76" i="4"/>
  <c r="A80" i="4"/>
  <c r="A84" i="4"/>
  <c r="A86" i="4"/>
  <c r="A90" i="4"/>
  <c r="A94" i="4"/>
  <c r="A98" i="4"/>
  <c r="A100" i="4"/>
  <c r="A104" i="4"/>
  <c r="A108" i="4"/>
  <c r="A112" i="4"/>
  <c r="A114" i="4"/>
  <c r="A118" i="4"/>
  <c r="A122" i="4"/>
  <c r="A124" i="4"/>
  <c r="A126" i="4"/>
  <c r="A130" i="4"/>
  <c r="A134" i="4"/>
  <c r="A138" i="4"/>
  <c r="A142" i="4"/>
  <c r="A144" i="4"/>
  <c r="A148" i="4"/>
  <c r="A152" i="4"/>
  <c r="A156" i="4"/>
  <c r="A160" i="4"/>
  <c r="A162" i="4"/>
  <c r="A166" i="4"/>
  <c r="A170" i="4"/>
  <c r="A174" i="4"/>
  <c r="A176" i="4"/>
  <c r="A180" i="4"/>
  <c r="A184" i="4"/>
  <c r="A188" i="4"/>
  <c r="A192" i="4"/>
  <c r="A196" i="4"/>
  <c r="A198" i="4"/>
  <c r="A202" i="4"/>
  <c r="A206" i="4"/>
  <c r="A210" i="4"/>
  <c r="A212" i="4"/>
  <c r="A216" i="4"/>
  <c r="A220" i="4"/>
  <c r="A224" i="4"/>
  <c r="A228" i="4"/>
  <c r="A230" i="4"/>
  <c r="A234" i="4"/>
  <c r="A240" i="4"/>
  <c r="A242" i="4"/>
  <c r="A246" i="4"/>
  <c r="A250" i="4"/>
  <c r="A254" i="4"/>
  <c r="A258" i="4"/>
  <c r="A260" i="4"/>
  <c r="A264" i="4"/>
  <c r="A268" i="4"/>
  <c r="A272" i="4"/>
  <c r="A276" i="4"/>
  <c r="A278" i="4"/>
  <c r="A282" i="4"/>
  <c r="A286" i="4"/>
  <c r="A290" i="4"/>
  <c r="A292" i="4"/>
  <c r="A296" i="4"/>
  <c r="A300" i="4"/>
  <c r="F7" i="5"/>
  <c r="F302" i="4"/>
  <c r="D302" i="4"/>
  <c r="B302" i="4"/>
  <c r="E301" i="4"/>
  <c r="C301" i="4"/>
  <c r="F300" i="4"/>
  <c r="D300" i="4"/>
  <c r="B300" i="4"/>
  <c r="E299" i="4"/>
  <c r="C299" i="4"/>
  <c r="F298" i="4"/>
  <c r="D298" i="4"/>
  <c r="B298" i="4"/>
  <c r="E297" i="4"/>
  <c r="C297" i="4"/>
  <c r="F296" i="4"/>
  <c r="D296" i="4"/>
  <c r="B296" i="4"/>
  <c r="E295" i="4"/>
  <c r="C295" i="4"/>
  <c r="F294" i="4"/>
  <c r="D294" i="4"/>
  <c r="B294" i="4"/>
  <c r="E293" i="4"/>
  <c r="C293" i="4"/>
  <c r="F292" i="4"/>
  <c r="D292" i="4"/>
  <c r="B292" i="4"/>
  <c r="F291" i="4"/>
  <c r="D291" i="4"/>
  <c r="B291" i="4"/>
  <c r="E290" i="4"/>
  <c r="C290" i="4"/>
  <c r="E302" i="4"/>
  <c r="C302" i="4"/>
  <c r="F301" i="4"/>
  <c r="D301" i="4"/>
  <c r="B301" i="4"/>
  <c r="E300" i="4"/>
  <c r="C300" i="4"/>
  <c r="F299" i="4"/>
  <c r="D299" i="4"/>
  <c r="B299" i="4"/>
  <c r="E298" i="4"/>
  <c r="C298" i="4"/>
  <c r="F297" i="4"/>
  <c r="D297" i="4"/>
  <c r="B297" i="4"/>
  <c r="E296" i="4"/>
  <c r="C296" i="4"/>
  <c r="F295" i="4"/>
  <c r="D295" i="4"/>
  <c r="B295" i="4"/>
  <c r="E294" i="4"/>
  <c r="C294" i="4"/>
  <c r="F293" i="4"/>
  <c r="D293" i="4"/>
  <c r="B293" i="4"/>
  <c r="E292" i="4"/>
  <c r="C292" i="4"/>
  <c r="E291" i="4"/>
  <c r="C291" i="4"/>
  <c r="F290" i="4"/>
  <c r="D290" i="4"/>
  <c r="B290" i="4"/>
  <c r="F289" i="4"/>
  <c r="D289" i="4"/>
  <c r="B289" i="4"/>
  <c r="E288" i="4"/>
  <c r="C288" i="4"/>
  <c r="E287" i="4"/>
  <c r="C287" i="4"/>
  <c r="F286" i="4"/>
  <c r="D286" i="4"/>
  <c r="B286" i="4"/>
  <c r="F285" i="4"/>
  <c r="D285" i="4"/>
  <c r="B285" i="4"/>
  <c r="E284" i="4"/>
  <c r="C284" i="4"/>
  <c r="F283" i="4"/>
  <c r="D283" i="4"/>
  <c r="B283" i="4"/>
  <c r="E282" i="4"/>
  <c r="C282" i="4"/>
  <c r="F281" i="4"/>
  <c r="D281" i="4"/>
  <c r="B281" i="4"/>
  <c r="E280" i="4"/>
  <c r="C280" i="4"/>
  <c r="F279" i="4"/>
  <c r="D279" i="4"/>
  <c r="B279" i="4"/>
  <c r="E278" i="4"/>
  <c r="C278" i="4"/>
  <c r="F277" i="4"/>
  <c r="D277" i="4"/>
  <c r="B277" i="4"/>
  <c r="E276" i="4"/>
  <c r="C276" i="4"/>
  <c r="F275" i="4"/>
  <c r="D275" i="4"/>
  <c r="B275" i="4"/>
  <c r="E274" i="4"/>
  <c r="C274" i="4"/>
  <c r="F273" i="4"/>
  <c r="D273" i="4"/>
  <c r="B273" i="4"/>
  <c r="E272" i="4"/>
  <c r="C272" i="4"/>
  <c r="F271" i="4"/>
  <c r="D271" i="4"/>
  <c r="B271" i="4"/>
  <c r="E270" i="4"/>
  <c r="C270" i="4"/>
  <c r="F269" i="4"/>
  <c r="C289" i="4"/>
  <c r="D288" i="4"/>
  <c r="F287" i="4"/>
  <c r="B287" i="4"/>
  <c r="C286" i="4"/>
  <c r="E285" i="4"/>
  <c r="F284" i="4"/>
  <c r="B284" i="4"/>
  <c r="C283" i="4"/>
  <c r="D282" i="4"/>
  <c r="E281" i="4"/>
  <c r="F280" i="4"/>
  <c r="B280" i="4"/>
  <c r="C279" i="4"/>
  <c r="D278" i="4"/>
  <c r="E277" i="4"/>
  <c r="F276" i="4"/>
  <c r="B276" i="4"/>
  <c r="C275" i="4"/>
  <c r="D274" i="4"/>
  <c r="E273" i="4"/>
  <c r="F272" i="4"/>
  <c r="B272" i="4"/>
  <c r="C271" i="4"/>
  <c r="D270" i="4"/>
  <c r="E269" i="4"/>
  <c r="C269" i="4"/>
  <c r="F268" i="4"/>
  <c r="D268" i="4"/>
  <c r="B268" i="4"/>
  <c r="E267" i="4"/>
  <c r="C267" i="4"/>
  <c r="F266" i="4"/>
  <c r="D266" i="4"/>
  <c r="B266" i="4"/>
  <c r="E265" i="4"/>
  <c r="C265" i="4"/>
  <c r="F264" i="4"/>
  <c r="D264" i="4"/>
  <c r="B264" i="4"/>
  <c r="E263" i="4"/>
  <c r="C263" i="4"/>
  <c r="F262" i="4"/>
  <c r="D262" i="4"/>
  <c r="B262" i="4"/>
  <c r="E261" i="4"/>
  <c r="C261" i="4"/>
  <c r="F260" i="4"/>
  <c r="D260" i="4"/>
  <c r="B260" i="4"/>
  <c r="E259" i="4"/>
  <c r="C259" i="4"/>
  <c r="F258" i="4"/>
  <c r="D258" i="4"/>
  <c r="B258" i="4"/>
  <c r="E257" i="4"/>
  <c r="C257" i="4"/>
  <c r="F256" i="4"/>
  <c r="D256" i="4"/>
  <c r="B256" i="4"/>
  <c r="E255" i="4"/>
  <c r="C255" i="4"/>
  <c r="F254" i="4"/>
  <c r="D254" i="4"/>
  <c r="B254" i="4"/>
  <c r="E253" i="4"/>
  <c r="C253" i="4"/>
  <c r="F252" i="4"/>
  <c r="D252" i="4"/>
  <c r="B252" i="4"/>
  <c r="E251" i="4"/>
  <c r="C251" i="4"/>
  <c r="F250" i="4"/>
  <c r="D250" i="4"/>
  <c r="B250" i="4"/>
  <c r="E249" i="4"/>
  <c r="C249" i="4"/>
  <c r="F248" i="4"/>
  <c r="D248" i="4"/>
  <c r="B248" i="4"/>
  <c r="E247" i="4"/>
  <c r="C247" i="4"/>
  <c r="F246" i="4"/>
  <c r="E289" i="4"/>
  <c r="F288" i="4"/>
  <c r="B288" i="4"/>
  <c r="D287" i="4"/>
  <c r="E286" i="4"/>
  <c r="C285" i="4"/>
  <c r="D284" i="4"/>
  <c r="E283" i="4"/>
  <c r="F282" i="4"/>
  <c r="B282" i="4"/>
  <c r="C281" i="4"/>
  <c r="D280" i="4"/>
  <c r="E279" i="4"/>
  <c r="F278" i="4"/>
  <c r="B278" i="4"/>
  <c r="C277" i="4"/>
  <c r="D276" i="4"/>
  <c r="E275" i="4"/>
  <c r="F274" i="4"/>
  <c r="B274" i="4"/>
  <c r="C273" i="4"/>
  <c r="D272" i="4"/>
  <c r="E271" i="4"/>
  <c r="F270" i="4"/>
  <c r="B270" i="4"/>
  <c r="D269" i="4"/>
  <c r="B269" i="4"/>
  <c r="E268" i="4"/>
  <c r="C268" i="4"/>
  <c r="F267" i="4"/>
  <c r="D267" i="4"/>
  <c r="B267" i="4"/>
  <c r="E266" i="4"/>
  <c r="C266" i="4"/>
  <c r="F265" i="4"/>
  <c r="D265" i="4"/>
  <c r="B265" i="4"/>
  <c r="E264" i="4"/>
  <c r="C264" i="4"/>
  <c r="F263" i="4"/>
  <c r="D263" i="4"/>
  <c r="B263" i="4"/>
  <c r="E262" i="4"/>
  <c r="C262" i="4"/>
  <c r="F261" i="4"/>
  <c r="D261" i="4"/>
  <c r="B261" i="4"/>
  <c r="E260" i="4"/>
  <c r="C260" i="4"/>
  <c r="F259" i="4"/>
  <c r="D259" i="4"/>
  <c r="B259" i="4"/>
  <c r="E258" i="4"/>
  <c r="C258" i="4"/>
  <c r="F257" i="4"/>
  <c r="D257" i="4"/>
  <c r="B257" i="4"/>
  <c r="E256" i="4"/>
  <c r="C256" i="4"/>
  <c r="F255" i="4"/>
  <c r="D255" i="4"/>
  <c r="B255" i="4"/>
  <c r="E254" i="4"/>
  <c r="C254" i="4"/>
  <c r="F253" i="4"/>
  <c r="D253" i="4"/>
  <c r="B253" i="4"/>
  <c r="E252" i="4"/>
  <c r="C252" i="4"/>
  <c r="F251" i="4"/>
  <c r="D251" i="4"/>
  <c r="B251" i="4"/>
  <c r="E250" i="4"/>
  <c r="C250" i="4"/>
  <c r="F249" i="4"/>
  <c r="D249" i="4"/>
  <c r="B249" i="4"/>
  <c r="E248" i="4"/>
  <c r="C248" i="4"/>
  <c r="F247" i="4"/>
  <c r="D247" i="4"/>
  <c r="B247" i="4"/>
  <c r="E246" i="4"/>
  <c r="C246" i="4"/>
  <c r="F245" i="4"/>
  <c r="D245" i="4"/>
  <c r="B245" i="4"/>
  <c r="E244" i="4"/>
  <c r="C244" i="4"/>
  <c r="F243" i="4"/>
  <c r="D243" i="4"/>
  <c r="B243" i="4"/>
  <c r="E242" i="4"/>
  <c r="C242" i="4"/>
  <c r="F241" i="4"/>
  <c r="D241" i="4"/>
  <c r="B241" i="4"/>
  <c r="E240" i="4"/>
  <c r="C240" i="4"/>
  <c r="F239" i="4"/>
  <c r="D239" i="4"/>
  <c r="B239" i="4"/>
  <c r="E238" i="4"/>
  <c r="C238" i="4"/>
  <c r="F237" i="4"/>
  <c r="D237" i="4"/>
  <c r="B237" i="4"/>
  <c r="E236" i="4"/>
  <c r="C236" i="4"/>
  <c r="F235" i="4"/>
  <c r="D235" i="4"/>
  <c r="B235" i="4"/>
  <c r="E234" i="4"/>
  <c r="C234" i="4"/>
  <c r="F233" i="4"/>
  <c r="D233" i="4"/>
  <c r="B233" i="4"/>
  <c r="E232" i="4"/>
  <c r="C232" i="4"/>
  <c r="F231" i="4"/>
  <c r="D231" i="4"/>
  <c r="B231" i="4"/>
  <c r="E230" i="4"/>
  <c r="C230" i="4"/>
  <c r="F229" i="4"/>
  <c r="D229" i="4"/>
  <c r="B229" i="4"/>
  <c r="E228" i="4"/>
  <c r="C228" i="4"/>
  <c r="F227" i="4"/>
  <c r="D227" i="4"/>
  <c r="B227" i="4"/>
  <c r="E226" i="4"/>
  <c r="C226" i="4"/>
  <c r="F225" i="4"/>
  <c r="D225" i="4"/>
  <c r="B225" i="4"/>
  <c r="E224" i="4"/>
  <c r="C224" i="4"/>
  <c r="F223" i="4"/>
  <c r="D223" i="4"/>
  <c r="B223" i="4"/>
  <c r="E222" i="4"/>
  <c r="C222" i="4"/>
  <c r="F221" i="4"/>
  <c r="D221" i="4"/>
  <c r="B221" i="4"/>
  <c r="E220" i="4"/>
  <c r="C220" i="4"/>
  <c r="F219" i="4"/>
  <c r="D219" i="4"/>
  <c r="B219" i="4"/>
  <c r="E218" i="4"/>
  <c r="C218" i="4"/>
  <c r="F217" i="4"/>
  <c r="D217" i="4"/>
  <c r="B217" i="4"/>
  <c r="E216" i="4"/>
  <c r="C216" i="4"/>
  <c r="F215" i="4"/>
  <c r="D215" i="4"/>
  <c r="B215" i="4"/>
  <c r="E214" i="4"/>
  <c r="C214" i="4"/>
  <c r="F213" i="4"/>
  <c r="D213" i="4"/>
  <c r="B213" i="4"/>
  <c r="E212" i="4"/>
  <c r="C212" i="4"/>
  <c r="D246" i="4"/>
  <c r="E245" i="4"/>
  <c r="F244" i="4"/>
  <c r="B244" i="4"/>
  <c r="C243" i="4"/>
  <c r="D242" i="4"/>
  <c r="E241" i="4"/>
  <c r="F240" i="4"/>
  <c r="B240" i="4"/>
  <c r="C239" i="4"/>
  <c r="D238" i="4"/>
  <c r="E237" i="4"/>
  <c r="F236" i="4"/>
  <c r="B236" i="4"/>
  <c r="C235" i="4"/>
  <c r="D234" i="4"/>
  <c r="E233" i="4"/>
  <c r="F232" i="4"/>
  <c r="B232" i="4"/>
  <c r="C231" i="4"/>
  <c r="D230" i="4"/>
  <c r="E229" i="4"/>
  <c r="F228" i="4"/>
  <c r="B228" i="4"/>
  <c r="C227" i="4"/>
  <c r="D226" i="4"/>
  <c r="E225" i="4"/>
  <c r="F224" i="4"/>
  <c r="B224" i="4"/>
  <c r="C223" i="4"/>
  <c r="D222" i="4"/>
  <c r="E221" i="4"/>
  <c r="F220" i="4"/>
  <c r="B220" i="4"/>
  <c r="C219" i="4"/>
  <c r="D218" i="4"/>
  <c r="E217" i="4"/>
  <c r="F216" i="4"/>
  <c r="B216" i="4"/>
  <c r="C215" i="4"/>
  <c r="D214" i="4"/>
  <c r="E213" i="4"/>
  <c r="F212" i="4"/>
  <c r="B212" i="4"/>
  <c r="E211" i="4"/>
  <c r="C211" i="4"/>
  <c r="F210" i="4"/>
  <c r="D210" i="4"/>
  <c r="B210" i="4"/>
  <c r="E209" i="4"/>
  <c r="C209" i="4"/>
  <c r="F208" i="4"/>
  <c r="D208" i="4"/>
  <c r="B208" i="4"/>
  <c r="E207" i="4"/>
  <c r="C207" i="4"/>
  <c r="F206" i="4"/>
  <c r="D206" i="4"/>
  <c r="B206" i="4"/>
  <c r="E205" i="4"/>
  <c r="C205" i="4"/>
  <c r="F204" i="4"/>
  <c r="D204" i="4"/>
  <c r="B204" i="4"/>
  <c r="E203" i="4"/>
  <c r="C203" i="4"/>
  <c r="F202" i="4"/>
  <c r="D202" i="4"/>
  <c r="B202" i="4"/>
  <c r="E201" i="4"/>
  <c r="C201" i="4"/>
  <c r="F200" i="4"/>
  <c r="D200" i="4"/>
  <c r="B200" i="4"/>
  <c r="E199" i="4"/>
  <c r="C199" i="4"/>
  <c r="F198" i="4"/>
  <c r="D198" i="4"/>
  <c r="B198" i="4"/>
  <c r="E197" i="4"/>
  <c r="C197" i="4"/>
  <c r="F196" i="4"/>
  <c r="D196" i="4"/>
  <c r="B196" i="4"/>
  <c r="E195" i="4"/>
  <c r="B246" i="4"/>
  <c r="C245" i="4"/>
  <c r="D244" i="4"/>
  <c r="E243" i="4"/>
  <c r="F242" i="4"/>
  <c r="B242" i="4"/>
  <c r="C241" i="4"/>
  <c r="D240" i="4"/>
  <c r="E239" i="4"/>
  <c r="F238" i="4"/>
  <c r="B238" i="4"/>
  <c r="C237" i="4"/>
  <c r="D236" i="4"/>
  <c r="E235" i="4"/>
  <c r="F234" i="4"/>
  <c r="B234" i="4"/>
  <c r="C233" i="4"/>
  <c r="D232" i="4"/>
  <c r="E231" i="4"/>
  <c r="F230" i="4"/>
  <c r="B230" i="4"/>
  <c r="C229" i="4"/>
  <c r="D228" i="4"/>
  <c r="E227" i="4"/>
  <c r="F226" i="4"/>
  <c r="B226" i="4"/>
  <c r="C225" i="4"/>
  <c r="D224" i="4"/>
  <c r="E223" i="4"/>
  <c r="F222" i="4"/>
  <c r="B222" i="4"/>
  <c r="C221" i="4"/>
  <c r="D220" i="4"/>
  <c r="E219" i="4"/>
  <c r="F218" i="4"/>
  <c r="B218" i="4"/>
  <c r="C217" i="4"/>
  <c r="D216" i="4"/>
  <c r="E215" i="4"/>
  <c r="F214" i="4"/>
  <c r="B214" i="4"/>
  <c r="C213" i="4"/>
  <c r="D212" i="4"/>
  <c r="F211" i="4"/>
  <c r="D211" i="4"/>
  <c r="B211" i="4"/>
  <c r="E210" i="4"/>
  <c r="C210" i="4"/>
  <c r="F209" i="4"/>
  <c r="D209" i="4"/>
  <c r="B209" i="4"/>
  <c r="E208" i="4"/>
  <c r="C208" i="4"/>
  <c r="F207" i="4"/>
  <c r="D207" i="4"/>
  <c r="B207" i="4"/>
  <c r="E206" i="4"/>
  <c r="C206" i="4"/>
  <c r="F205" i="4"/>
  <c r="D205" i="4"/>
  <c r="B205" i="4"/>
  <c r="E204" i="4"/>
  <c r="C204" i="4"/>
  <c r="F203" i="4"/>
  <c r="D203" i="4"/>
  <c r="B203" i="4"/>
  <c r="E202" i="4"/>
  <c r="C202" i="4"/>
  <c r="F201" i="4"/>
  <c r="D201" i="4"/>
  <c r="B201" i="4"/>
  <c r="E200" i="4"/>
  <c r="C200" i="4"/>
  <c r="F199" i="4"/>
  <c r="D199" i="4"/>
  <c r="B199" i="4"/>
  <c r="E198" i="4"/>
  <c r="C198" i="4"/>
  <c r="F197" i="4"/>
  <c r="D197" i="4"/>
  <c r="B197" i="4"/>
  <c r="E196" i="4"/>
  <c r="C196" i="4"/>
  <c r="F195" i="4"/>
  <c r="D195" i="4"/>
  <c r="B195" i="4"/>
  <c r="E194" i="4"/>
  <c r="C194" i="4"/>
  <c r="F193" i="4"/>
  <c r="D193" i="4"/>
  <c r="B193" i="4"/>
  <c r="E192" i="4"/>
  <c r="C192" i="4"/>
  <c r="F191" i="4"/>
  <c r="D191" i="4"/>
  <c r="B191" i="4"/>
  <c r="E190" i="4"/>
  <c r="C190" i="4"/>
  <c r="F189" i="4"/>
  <c r="D189" i="4"/>
  <c r="B189" i="4"/>
  <c r="E188" i="4"/>
  <c r="C188" i="4"/>
  <c r="F187" i="4"/>
  <c r="D187" i="4"/>
  <c r="B187" i="4"/>
  <c r="E186" i="4"/>
  <c r="C186" i="4"/>
  <c r="F185" i="4"/>
  <c r="D185" i="4"/>
  <c r="B185" i="4"/>
  <c r="E184" i="4"/>
  <c r="C184" i="4"/>
  <c r="F183" i="4"/>
  <c r="D183" i="4"/>
  <c r="B183" i="4"/>
  <c r="E182" i="4"/>
  <c r="C182" i="4"/>
  <c r="F181" i="4"/>
  <c r="D181" i="4"/>
  <c r="B181" i="4"/>
  <c r="E180" i="4"/>
  <c r="C180" i="4"/>
  <c r="F179" i="4"/>
  <c r="D179" i="4"/>
  <c r="B179" i="4"/>
  <c r="E178" i="4"/>
  <c r="C178" i="4"/>
  <c r="F177" i="4"/>
  <c r="D177" i="4"/>
  <c r="B177" i="4"/>
  <c r="E176" i="4"/>
  <c r="C176" i="4"/>
  <c r="F175" i="4"/>
  <c r="D175" i="4"/>
  <c r="B175" i="4"/>
  <c r="E174" i="4"/>
  <c r="C174" i="4"/>
  <c r="F173" i="4"/>
  <c r="D173" i="4"/>
  <c r="B173" i="4"/>
  <c r="E172" i="4"/>
  <c r="C172" i="4"/>
  <c r="F171" i="4"/>
  <c r="D171" i="4"/>
  <c r="B171" i="4"/>
  <c r="E170" i="4"/>
  <c r="C170" i="4"/>
  <c r="F169" i="4"/>
  <c r="D169" i="4"/>
  <c r="B169" i="4"/>
  <c r="E168" i="4"/>
  <c r="C168" i="4"/>
  <c r="F167" i="4"/>
  <c r="D167" i="4"/>
  <c r="B167" i="4"/>
  <c r="E166" i="4"/>
  <c r="C166" i="4"/>
  <c r="F165" i="4"/>
  <c r="D165" i="4"/>
  <c r="B165" i="4"/>
  <c r="E164" i="4"/>
  <c r="C164" i="4"/>
  <c r="F163" i="4"/>
  <c r="D163" i="4"/>
  <c r="B163" i="4"/>
  <c r="E162" i="4"/>
  <c r="C162" i="4"/>
  <c r="F161" i="4"/>
  <c r="D161" i="4"/>
  <c r="B161" i="4"/>
  <c r="E160" i="4"/>
  <c r="C160" i="4"/>
  <c r="F159" i="4"/>
  <c r="D159" i="4"/>
  <c r="B159" i="4"/>
  <c r="E158" i="4"/>
  <c r="C158" i="4"/>
  <c r="F157" i="4"/>
  <c r="D157" i="4"/>
  <c r="B157" i="4"/>
  <c r="E156" i="4"/>
  <c r="C156" i="4"/>
  <c r="F155" i="4"/>
  <c r="D155" i="4"/>
  <c r="B155" i="4"/>
  <c r="C195" i="4"/>
  <c r="D194" i="4"/>
  <c r="E193" i="4"/>
  <c r="F192" i="4"/>
  <c r="B192" i="4"/>
  <c r="C191" i="4"/>
  <c r="D190" i="4"/>
  <c r="E189" i="4"/>
  <c r="F188" i="4"/>
  <c r="B188" i="4"/>
  <c r="C187" i="4"/>
  <c r="D186" i="4"/>
  <c r="E185" i="4"/>
  <c r="F184" i="4"/>
  <c r="B184" i="4"/>
  <c r="C183" i="4"/>
  <c r="D182" i="4"/>
  <c r="E181" i="4"/>
  <c r="F180" i="4"/>
  <c r="B180" i="4"/>
  <c r="C179" i="4"/>
  <c r="D178" i="4"/>
  <c r="E177" i="4"/>
  <c r="F176" i="4"/>
  <c r="B176" i="4"/>
  <c r="C175" i="4"/>
  <c r="D174" i="4"/>
  <c r="E173" i="4"/>
  <c r="F172" i="4"/>
  <c r="B172" i="4"/>
  <c r="C171" i="4"/>
  <c r="D170" i="4"/>
  <c r="E169" i="4"/>
  <c r="F168" i="4"/>
  <c r="B168" i="4"/>
  <c r="C167" i="4"/>
  <c r="D166" i="4"/>
  <c r="E165" i="4"/>
  <c r="F164" i="4"/>
  <c r="B164" i="4"/>
  <c r="C163" i="4"/>
  <c r="D162" i="4"/>
  <c r="E161" i="4"/>
  <c r="F160" i="4"/>
  <c r="B160" i="4"/>
  <c r="C159" i="4"/>
  <c r="D158" i="4"/>
  <c r="E157" i="4"/>
  <c r="F156" i="4"/>
  <c r="B156" i="4"/>
  <c r="C155" i="4"/>
  <c r="E154" i="4"/>
  <c r="C154" i="4"/>
  <c r="F153" i="4"/>
  <c r="D153" i="4"/>
  <c r="B153" i="4"/>
  <c r="E152" i="4"/>
  <c r="C152" i="4"/>
  <c r="F151" i="4"/>
  <c r="D151" i="4"/>
  <c r="B151" i="4"/>
  <c r="E150" i="4"/>
  <c r="C150" i="4"/>
  <c r="F149" i="4"/>
  <c r="D149" i="4"/>
  <c r="B149" i="4"/>
  <c r="E148" i="4"/>
  <c r="C148" i="4"/>
  <c r="F147" i="4"/>
  <c r="D147" i="4"/>
  <c r="B147" i="4"/>
  <c r="E146" i="4"/>
  <c r="C146" i="4"/>
  <c r="F145" i="4"/>
  <c r="D145" i="4"/>
  <c r="B145" i="4"/>
  <c r="E144" i="4"/>
  <c r="C144" i="4"/>
  <c r="F143" i="4"/>
  <c r="D143" i="4"/>
  <c r="B143" i="4"/>
  <c r="E142" i="4"/>
  <c r="C142" i="4"/>
  <c r="F141" i="4"/>
  <c r="D141" i="4"/>
  <c r="B141" i="4"/>
  <c r="E140" i="4"/>
  <c r="C140" i="4"/>
  <c r="F139" i="4"/>
  <c r="D139" i="4"/>
  <c r="B139" i="4"/>
  <c r="E138" i="4"/>
  <c r="C138" i="4"/>
  <c r="F137" i="4"/>
  <c r="D137" i="4"/>
  <c r="B137" i="4"/>
  <c r="E136" i="4"/>
  <c r="C136" i="4"/>
  <c r="F135" i="4"/>
  <c r="D135" i="4"/>
  <c r="B135" i="4"/>
  <c r="E134" i="4"/>
  <c r="C134" i="4"/>
  <c r="F133" i="4"/>
  <c r="D133" i="4"/>
  <c r="B133" i="4"/>
  <c r="E132" i="4"/>
  <c r="C132" i="4"/>
  <c r="F131" i="4"/>
  <c r="D131" i="4"/>
  <c r="B131" i="4"/>
  <c r="E130" i="4"/>
  <c r="C130" i="4"/>
  <c r="F129" i="4"/>
  <c r="D129" i="4"/>
  <c r="B129" i="4"/>
  <c r="E128" i="4"/>
  <c r="C128" i="4"/>
  <c r="F127" i="4"/>
  <c r="D127" i="4"/>
  <c r="B127" i="4"/>
  <c r="E126" i="4"/>
  <c r="C126" i="4"/>
  <c r="F125" i="4"/>
  <c r="D125" i="4"/>
  <c r="B125" i="4"/>
  <c r="E124" i="4"/>
  <c r="C124" i="4"/>
  <c r="F123" i="4"/>
  <c r="D123" i="4"/>
  <c r="B123" i="4"/>
  <c r="E122" i="4"/>
  <c r="C122" i="4"/>
  <c r="F121" i="4"/>
  <c r="D121" i="4"/>
  <c r="B121" i="4"/>
  <c r="E120" i="4"/>
  <c r="C120" i="4"/>
  <c r="F119" i="4"/>
  <c r="D119" i="4"/>
  <c r="B119" i="4"/>
  <c r="E118" i="4"/>
  <c r="C118" i="4"/>
  <c r="F117" i="4"/>
  <c r="D117" i="4"/>
  <c r="B117" i="4"/>
  <c r="E116" i="4"/>
  <c r="C116" i="4"/>
  <c r="F115" i="4"/>
  <c r="D115" i="4"/>
  <c r="B115" i="4"/>
  <c r="E114" i="4"/>
  <c r="C114" i="4"/>
  <c r="F113" i="4"/>
  <c r="D113" i="4"/>
  <c r="B113" i="4"/>
  <c r="E112" i="4"/>
  <c r="C112" i="4"/>
  <c r="F111" i="4"/>
  <c r="D111" i="4"/>
  <c r="B111" i="4"/>
  <c r="E110" i="4"/>
  <c r="C110" i="4"/>
  <c r="F109" i="4"/>
  <c r="D109" i="4"/>
  <c r="B109" i="4"/>
  <c r="E108" i="4"/>
  <c r="C108" i="4"/>
  <c r="F107" i="4"/>
  <c r="D107" i="4"/>
  <c r="F194" i="4"/>
  <c r="B194" i="4"/>
  <c r="C193" i="4"/>
  <c r="D192" i="4"/>
  <c r="E191" i="4"/>
  <c r="F190" i="4"/>
  <c r="B190" i="4"/>
  <c r="C189" i="4"/>
  <c r="D188" i="4"/>
  <c r="E187" i="4"/>
  <c r="F186" i="4"/>
  <c r="B186" i="4"/>
  <c r="C185" i="4"/>
  <c r="D184" i="4"/>
  <c r="E183" i="4"/>
  <c r="F182" i="4"/>
  <c r="B182" i="4"/>
  <c r="C181" i="4"/>
  <c r="D180" i="4"/>
  <c r="E179" i="4"/>
  <c r="F178" i="4"/>
  <c r="B178" i="4"/>
  <c r="C177" i="4"/>
  <c r="D176" i="4"/>
  <c r="E175" i="4"/>
  <c r="F174" i="4"/>
  <c r="B174" i="4"/>
  <c r="C173" i="4"/>
  <c r="D172" i="4"/>
  <c r="E171" i="4"/>
  <c r="F170" i="4"/>
  <c r="B170" i="4"/>
  <c r="C169" i="4"/>
  <c r="D168" i="4"/>
  <c r="E167" i="4"/>
  <c r="F166" i="4"/>
  <c r="B166" i="4"/>
  <c r="C165" i="4"/>
  <c r="D164" i="4"/>
  <c r="E163" i="4"/>
  <c r="F162" i="4"/>
  <c r="B162" i="4"/>
  <c r="C161" i="4"/>
  <c r="D160" i="4"/>
  <c r="E159" i="4"/>
  <c r="F158" i="4"/>
  <c r="B158" i="4"/>
  <c r="C157" i="4"/>
  <c r="D156" i="4"/>
  <c r="E155" i="4"/>
  <c r="F154" i="4"/>
  <c r="D154" i="4"/>
  <c r="B154" i="4"/>
  <c r="E153" i="4"/>
  <c r="C153" i="4"/>
  <c r="F152" i="4"/>
  <c r="D152" i="4"/>
  <c r="B152" i="4"/>
  <c r="E151" i="4"/>
  <c r="C151" i="4"/>
  <c r="F150" i="4"/>
  <c r="D150" i="4"/>
  <c r="B150" i="4"/>
  <c r="E149" i="4"/>
  <c r="C149" i="4"/>
  <c r="F148" i="4"/>
  <c r="D148" i="4"/>
  <c r="B148" i="4"/>
  <c r="E147" i="4"/>
  <c r="C147" i="4"/>
  <c r="F146" i="4"/>
  <c r="D146" i="4"/>
  <c r="B146" i="4"/>
  <c r="E145" i="4"/>
  <c r="C145" i="4"/>
  <c r="F144" i="4"/>
  <c r="D144" i="4"/>
  <c r="B144" i="4"/>
  <c r="E143" i="4"/>
  <c r="C143" i="4"/>
  <c r="F142" i="4"/>
  <c r="D142" i="4"/>
  <c r="B142" i="4"/>
  <c r="E141" i="4"/>
  <c r="C141" i="4"/>
  <c r="F140" i="4"/>
  <c r="D140" i="4"/>
  <c r="B140" i="4"/>
  <c r="E139" i="4"/>
  <c r="C139" i="4"/>
  <c r="F138" i="4"/>
  <c r="D138" i="4"/>
  <c r="B138" i="4"/>
  <c r="E137" i="4"/>
  <c r="C137" i="4"/>
  <c r="F136" i="4"/>
  <c r="D136" i="4"/>
  <c r="B136" i="4"/>
  <c r="E135" i="4"/>
  <c r="C135" i="4"/>
  <c r="F134" i="4"/>
  <c r="D134" i="4"/>
  <c r="B134" i="4"/>
  <c r="E133" i="4"/>
  <c r="C133" i="4"/>
  <c r="F132" i="4"/>
  <c r="D132" i="4"/>
  <c r="B132" i="4"/>
  <c r="E131" i="4"/>
  <c r="C131" i="4"/>
  <c r="F130" i="4"/>
  <c r="D130" i="4"/>
  <c r="B130" i="4"/>
  <c r="E129" i="4"/>
  <c r="C129" i="4"/>
  <c r="F128" i="4"/>
  <c r="D128" i="4"/>
  <c r="B128" i="4"/>
  <c r="E127" i="4"/>
  <c r="C127" i="4"/>
  <c r="F126" i="4"/>
  <c r="D126" i="4"/>
  <c r="B126" i="4"/>
  <c r="E125" i="4"/>
  <c r="C125" i="4"/>
  <c r="F124" i="4"/>
  <c r="D124" i="4"/>
  <c r="B124" i="4"/>
  <c r="E123" i="4"/>
  <c r="C123" i="4"/>
  <c r="F122" i="4"/>
  <c r="D122" i="4"/>
  <c r="B122" i="4"/>
  <c r="E121" i="4"/>
  <c r="C121" i="4"/>
  <c r="F120" i="4"/>
  <c r="D120" i="4"/>
  <c r="B120" i="4"/>
  <c r="E119" i="4"/>
  <c r="C119" i="4"/>
  <c r="F118" i="4"/>
  <c r="D118" i="4"/>
  <c r="B118" i="4"/>
  <c r="E117" i="4"/>
  <c r="C117" i="4"/>
  <c r="F116" i="4"/>
  <c r="D116" i="4"/>
  <c r="B116" i="4"/>
  <c r="E115" i="4"/>
  <c r="C115" i="4"/>
  <c r="F114" i="4"/>
  <c r="D114" i="4"/>
  <c r="B114" i="4"/>
  <c r="E113" i="4"/>
  <c r="C113" i="4"/>
  <c r="F112" i="4"/>
  <c r="D112" i="4"/>
  <c r="B112" i="4"/>
  <c r="E111" i="4"/>
  <c r="C111" i="4"/>
  <c r="F110" i="4"/>
  <c r="D110" i="4"/>
  <c r="B110" i="4"/>
  <c r="E109" i="4"/>
  <c r="C109" i="4"/>
  <c r="F108" i="4"/>
  <c r="D108" i="4"/>
  <c r="B108" i="4"/>
  <c r="E107" i="4"/>
  <c r="C107" i="4"/>
  <c r="F106" i="4"/>
  <c r="D106" i="4"/>
  <c r="B106" i="4"/>
  <c r="E105" i="4"/>
  <c r="C105" i="4"/>
  <c r="F104" i="4"/>
  <c r="D104" i="4"/>
  <c r="B104" i="4"/>
  <c r="E103" i="4"/>
  <c r="C103" i="4"/>
  <c r="F102" i="4"/>
  <c r="D102" i="4"/>
  <c r="B102" i="4"/>
  <c r="E101" i="4"/>
  <c r="C101" i="4"/>
  <c r="B107" i="4"/>
  <c r="C106" i="4"/>
  <c r="D105" i="4"/>
  <c r="E104" i="4"/>
  <c r="F103" i="4"/>
  <c r="B103" i="4"/>
  <c r="C102" i="4"/>
  <c r="D101" i="4"/>
  <c r="F100" i="4"/>
  <c r="D100" i="4"/>
  <c r="B100" i="4"/>
  <c r="E99" i="4"/>
  <c r="C99" i="4"/>
  <c r="F98" i="4"/>
  <c r="D98" i="4"/>
  <c r="B98" i="4"/>
  <c r="E97" i="4"/>
  <c r="C97" i="4"/>
  <c r="F96" i="4"/>
  <c r="D96" i="4"/>
  <c r="B96" i="4"/>
  <c r="E95" i="4"/>
  <c r="C95" i="4"/>
  <c r="F94" i="4"/>
  <c r="D94" i="4"/>
  <c r="B94" i="4"/>
  <c r="E93" i="4"/>
  <c r="C93" i="4"/>
  <c r="F92" i="4"/>
  <c r="D92" i="4"/>
  <c r="B92" i="4"/>
  <c r="E91" i="4"/>
  <c r="C91" i="4"/>
  <c r="F90" i="4"/>
  <c r="D90" i="4"/>
  <c r="B90" i="4"/>
  <c r="E89" i="4"/>
  <c r="C89" i="4"/>
  <c r="F88" i="4"/>
  <c r="D88" i="4"/>
  <c r="B88" i="4"/>
  <c r="E87" i="4"/>
  <c r="C87" i="4"/>
  <c r="F86" i="4"/>
  <c r="D86" i="4"/>
  <c r="B86" i="4"/>
  <c r="E85" i="4"/>
  <c r="C85" i="4"/>
  <c r="F84" i="4"/>
  <c r="D84" i="4"/>
  <c r="B84" i="4"/>
  <c r="E83" i="4"/>
  <c r="C83" i="4"/>
  <c r="F82" i="4"/>
  <c r="D82" i="4"/>
  <c r="B82" i="4"/>
  <c r="E81" i="4"/>
  <c r="C81" i="4"/>
  <c r="F80" i="4"/>
  <c r="D80" i="4"/>
  <c r="B80" i="4"/>
  <c r="E79" i="4"/>
  <c r="C79" i="4"/>
  <c r="F78" i="4"/>
  <c r="D78" i="4"/>
  <c r="B78" i="4"/>
  <c r="E77" i="4"/>
  <c r="C77" i="4"/>
  <c r="F76" i="4"/>
  <c r="D76" i="4"/>
  <c r="B76" i="4"/>
  <c r="E75" i="4"/>
  <c r="C75" i="4"/>
  <c r="F74" i="4"/>
  <c r="D74" i="4"/>
  <c r="B74" i="4"/>
  <c r="E73" i="4"/>
  <c r="C73" i="4"/>
  <c r="F72" i="4"/>
  <c r="D72" i="4"/>
  <c r="B72" i="4"/>
  <c r="E71" i="4"/>
  <c r="C71" i="4"/>
  <c r="F70" i="4"/>
  <c r="D70" i="4"/>
  <c r="B70" i="4"/>
  <c r="E69" i="4"/>
  <c r="C69" i="4"/>
  <c r="F68" i="4"/>
  <c r="D68" i="4"/>
  <c r="B68" i="4"/>
  <c r="E67" i="4"/>
  <c r="C67" i="4"/>
  <c r="F66" i="4"/>
  <c r="D66" i="4"/>
  <c r="B66" i="4"/>
  <c r="E65" i="4"/>
  <c r="C65" i="4"/>
  <c r="F64" i="4"/>
  <c r="D64" i="4"/>
  <c r="B64" i="4"/>
  <c r="E63" i="4"/>
  <c r="C63" i="4"/>
  <c r="F62" i="4"/>
  <c r="D62" i="4"/>
  <c r="B62" i="4"/>
  <c r="E61" i="4"/>
  <c r="C61" i="4"/>
  <c r="F60" i="4"/>
  <c r="D60" i="4"/>
  <c r="B60" i="4"/>
  <c r="E59" i="4"/>
  <c r="C59" i="4"/>
  <c r="F58" i="4"/>
  <c r="D58" i="4"/>
  <c r="B58" i="4"/>
  <c r="E57" i="4"/>
  <c r="C57" i="4"/>
  <c r="F56" i="4"/>
  <c r="D56" i="4"/>
  <c r="B56" i="4"/>
  <c r="E55" i="4"/>
  <c r="C55" i="4"/>
  <c r="F54" i="4"/>
  <c r="D54" i="4"/>
  <c r="B54" i="4"/>
  <c r="E53" i="4"/>
  <c r="C53" i="4"/>
  <c r="F52" i="4"/>
  <c r="B52" i="4"/>
  <c r="E51" i="4"/>
  <c r="C51" i="4"/>
  <c r="F50" i="4"/>
  <c r="E49" i="4"/>
  <c r="F48" i="4"/>
  <c r="E47" i="4"/>
  <c r="F46" i="4"/>
  <c r="B46" i="4"/>
  <c r="C45" i="4"/>
  <c r="B44" i="4"/>
  <c r="C43" i="4"/>
  <c r="D42" i="4"/>
  <c r="E41" i="4"/>
  <c r="D40" i="4"/>
  <c r="E39" i="4"/>
  <c r="B38" i="4"/>
  <c r="E35" i="4"/>
  <c r="B34" i="4"/>
  <c r="B32" i="4"/>
  <c r="D30" i="4"/>
  <c r="D28" i="4"/>
  <c r="E27" i="4"/>
  <c r="E25" i="4"/>
  <c r="B24" i="4"/>
  <c r="B22" i="4"/>
  <c r="D20" i="4"/>
  <c r="D18" i="4"/>
  <c r="E17" i="4"/>
  <c r="D16" i="4"/>
  <c r="E15" i="4"/>
  <c r="E106" i="4"/>
  <c r="F105" i="4"/>
  <c r="B105" i="4"/>
  <c r="C104" i="4"/>
  <c r="D103" i="4"/>
  <c r="E102" i="4"/>
  <c r="F101" i="4"/>
  <c r="B101" i="4"/>
  <c r="E100" i="4"/>
  <c r="C100" i="4"/>
  <c r="F99" i="4"/>
  <c r="D99" i="4"/>
  <c r="B99" i="4"/>
  <c r="E98" i="4"/>
  <c r="C98" i="4"/>
  <c r="F97" i="4"/>
  <c r="D97" i="4"/>
  <c r="B97" i="4"/>
  <c r="E96" i="4"/>
  <c r="C96" i="4"/>
  <c r="F95" i="4"/>
  <c r="D95" i="4"/>
  <c r="B95" i="4"/>
  <c r="E94" i="4"/>
  <c r="C94" i="4"/>
  <c r="F93" i="4"/>
  <c r="D93" i="4"/>
  <c r="B93" i="4"/>
  <c r="E92" i="4"/>
  <c r="C92" i="4"/>
  <c r="F91" i="4"/>
  <c r="D91" i="4"/>
  <c r="B91" i="4"/>
  <c r="E90" i="4"/>
  <c r="C90" i="4"/>
  <c r="F89" i="4"/>
  <c r="D89" i="4"/>
  <c r="B89" i="4"/>
  <c r="E88" i="4"/>
  <c r="C88" i="4"/>
  <c r="F87" i="4"/>
  <c r="D87" i="4"/>
  <c r="B87" i="4"/>
  <c r="E86" i="4"/>
  <c r="C86" i="4"/>
  <c r="F85" i="4"/>
  <c r="D85" i="4"/>
  <c r="B85" i="4"/>
  <c r="E84" i="4"/>
  <c r="C84" i="4"/>
  <c r="F83" i="4"/>
  <c r="D83" i="4"/>
  <c r="B83" i="4"/>
  <c r="E82" i="4"/>
  <c r="C82" i="4"/>
  <c r="F81" i="4"/>
  <c r="D81" i="4"/>
  <c r="B81" i="4"/>
  <c r="E80" i="4"/>
  <c r="C80" i="4"/>
  <c r="F79" i="4"/>
  <c r="D79" i="4"/>
  <c r="B79" i="4"/>
  <c r="E78" i="4"/>
  <c r="C78" i="4"/>
  <c r="F77" i="4"/>
  <c r="D77" i="4"/>
  <c r="B77" i="4"/>
  <c r="E76" i="4"/>
  <c r="C76" i="4"/>
  <c r="F75" i="4"/>
  <c r="D75" i="4"/>
  <c r="B75" i="4"/>
  <c r="E74" i="4"/>
  <c r="C74" i="4"/>
  <c r="F73" i="4"/>
  <c r="D73" i="4"/>
  <c r="B73" i="4"/>
  <c r="E72" i="4"/>
  <c r="C72" i="4"/>
  <c r="F71" i="4"/>
  <c r="D71" i="4"/>
  <c r="B71" i="4"/>
  <c r="E70" i="4"/>
  <c r="C70" i="4"/>
  <c r="F69" i="4"/>
  <c r="D69" i="4"/>
  <c r="B69" i="4"/>
  <c r="E68" i="4"/>
  <c r="C68" i="4"/>
  <c r="F67" i="4"/>
  <c r="D67" i="4"/>
  <c r="B67" i="4"/>
  <c r="E66" i="4"/>
  <c r="C66" i="4"/>
  <c r="F65" i="4"/>
  <c r="D65" i="4"/>
  <c r="B65" i="4"/>
  <c r="E64" i="4"/>
  <c r="C64" i="4"/>
  <c r="F63" i="4"/>
  <c r="D63" i="4"/>
  <c r="B63" i="4"/>
  <c r="E62" i="4"/>
  <c r="C62" i="4"/>
  <c r="F61" i="4"/>
  <c r="D61" i="4"/>
  <c r="B61" i="4"/>
  <c r="E60" i="4"/>
  <c r="C60" i="4"/>
  <c r="F59" i="4"/>
  <c r="D59" i="4"/>
  <c r="B59" i="4"/>
  <c r="E58" i="4"/>
  <c r="C58" i="4"/>
  <c r="F57" i="4"/>
  <c r="D57" i="4"/>
  <c r="B57" i="4"/>
  <c r="E56" i="4"/>
  <c r="C56" i="4"/>
  <c r="F55" i="4"/>
  <c r="D55" i="4"/>
  <c r="B55" i="4"/>
  <c r="E54" i="4"/>
  <c r="C54" i="4"/>
  <c r="F53" i="4"/>
  <c r="D53" i="4"/>
  <c r="B53" i="4"/>
  <c r="E52" i="4"/>
  <c r="C52" i="4"/>
  <c r="F51" i="4"/>
  <c r="D51" i="4"/>
  <c r="B51" i="4"/>
  <c r="E50" i="4"/>
  <c r="C50" i="4"/>
  <c r="F49" i="4"/>
  <c r="D49" i="4"/>
  <c r="B49" i="4"/>
  <c r="E48" i="4"/>
  <c r="C48" i="4"/>
  <c r="F47" i="4"/>
  <c r="D47" i="4"/>
  <c r="B47" i="4"/>
  <c r="E46" i="4"/>
  <c r="C46" i="4"/>
  <c r="F45" i="4"/>
  <c r="D45" i="4"/>
  <c r="B45" i="4"/>
  <c r="E44" i="4"/>
  <c r="C44" i="4"/>
  <c r="F43" i="4"/>
  <c r="D43" i="4"/>
  <c r="B43" i="4"/>
  <c r="E42" i="4"/>
  <c r="C42" i="4"/>
  <c r="F41" i="4"/>
  <c r="D41" i="4"/>
  <c r="B41" i="4"/>
  <c r="E40" i="4"/>
  <c r="C40" i="4"/>
  <c r="F39" i="4"/>
  <c r="D39" i="4"/>
  <c r="B39" i="4"/>
  <c r="E38" i="4"/>
  <c r="D37" i="4"/>
  <c r="B37" i="4"/>
  <c r="E36" i="4"/>
  <c r="D35" i="4"/>
  <c r="B35" i="4"/>
  <c r="E34" i="4"/>
  <c r="D33" i="4"/>
  <c r="B33" i="4"/>
  <c r="E32" i="4"/>
  <c r="D31" i="4"/>
  <c r="B31" i="4"/>
  <c r="E30" i="4"/>
  <c r="D29" i="4"/>
  <c r="B29" i="4"/>
  <c r="E28" i="4"/>
  <c r="D27" i="4"/>
  <c r="B27" i="4"/>
  <c r="E26" i="4"/>
  <c r="D25" i="4"/>
  <c r="B25" i="4"/>
  <c r="E24" i="4"/>
  <c r="D23" i="4"/>
  <c r="B23" i="4"/>
  <c r="E22" i="4"/>
  <c r="D21" i="4"/>
  <c r="B21" i="4"/>
  <c r="E20" i="4"/>
  <c r="D19" i="4"/>
  <c r="B19" i="4"/>
  <c r="E18" i="4"/>
  <c r="D17" i="4"/>
  <c r="B17" i="4"/>
  <c r="E16" i="4"/>
  <c r="D15" i="4"/>
  <c r="B15" i="4"/>
  <c r="F5" i="4"/>
  <c r="D52" i="4"/>
  <c r="D50" i="4"/>
  <c r="B50" i="4"/>
  <c r="C49" i="4"/>
  <c r="D48" i="4"/>
  <c r="B48" i="4"/>
  <c r="C47" i="4"/>
  <c r="D46" i="4"/>
  <c r="E45" i="4"/>
  <c r="F44" i="4"/>
  <c r="D44" i="4"/>
  <c r="E43" i="4"/>
  <c r="F42" i="4"/>
  <c r="B42" i="4"/>
  <c r="C41" i="4"/>
  <c r="F40" i="4"/>
  <c r="B40" i="4"/>
  <c r="C39" i="4"/>
  <c r="D38" i="4"/>
  <c r="E37" i="4"/>
  <c r="D36" i="4"/>
  <c r="B36" i="4"/>
  <c r="D34" i="4"/>
  <c r="E33" i="4"/>
  <c r="D32" i="4"/>
  <c r="E31" i="4"/>
  <c r="B30" i="4"/>
  <c r="E29" i="4"/>
  <c r="B28" i="4"/>
  <c r="D26" i="4"/>
  <c r="B26" i="4"/>
  <c r="D24" i="4"/>
  <c r="E23" i="4"/>
  <c r="D22" i="4"/>
  <c r="E21" i="4"/>
  <c r="B20" i="4"/>
  <c r="E19" i="4"/>
  <c r="B18" i="4"/>
  <c r="B16" i="4"/>
  <c r="O291" i="4"/>
  <c r="O289" i="4"/>
  <c r="F22" i="4" s="1"/>
  <c r="C32" i="4" l="1"/>
  <c r="F33" i="4"/>
  <c r="C36" i="4"/>
  <c r="F37" i="4"/>
  <c r="C35" i="4"/>
  <c r="F16" i="4"/>
  <c r="C33" i="4"/>
  <c r="C37" i="4"/>
  <c r="F31" i="4"/>
  <c r="C34" i="4"/>
  <c r="F35" i="4"/>
  <c r="C38" i="4"/>
  <c r="C31" i="4"/>
  <c r="F32" i="4"/>
  <c r="F34" i="4"/>
  <c r="F36" i="4"/>
  <c r="F38" i="4"/>
  <c r="F28" i="4"/>
  <c r="C23" i="4"/>
  <c r="C16" i="4"/>
  <c r="F17" i="4"/>
  <c r="C20" i="4"/>
  <c r="F21" i="4"/>
  <c r="F23" i="4"/>
  <c r="C30" i="4"/>
  <c r="F24" i="4"/>
  <c r="C29" i="4"/>
  <c r="C24" i="4"/>
  <c r="F26" i="4"/>
  <c r="F20" i="4"/>
  <c r="F25" i="4"/>
  <c r="C27" i="4"/>
  <c r="C26" i="4"/>
  <c r="F27" i="4"/>
  <c r="C15" i="4"/>
  <c r="C25" i="4"/>
  <c r="F30" i="4"/>
  <c r="C28" i="4"/>
  <c r="F29" i="4"/>
  <c r="F9" i="5"/>
  <c r="I11" i="5"/>
  <c r="F3" i="4"/>
  <c r="C17" i="4"/>
  <c r="F18" i="4"/>
  <c r="F15" i="4"/>
  <c r="C18" i="4"/>
  <c r="F19" i="4"/>
  <c r="C22" i="4"/>
  <c r="F7" i="4"/>
  <c r="C19" i="4"/>
  <c r="C21" i="4"/>
  <c r="F9" i="4" l="1"/>
  <c r="I11" i="4"/>
  <c r="B24" i="1" l="1"/>
</calcChain>
</file>

<file path=xl/sharedStrings.xml><?xml version="1.0" encoding="utf-8"?>
<sst xmlns="http://schemas.openxmlformats.org/spreadsheetml/2006/main" count="113" uniqueCount="60">
  <si>
    <t>ACCORDO PER LO SVILUPPO E LA COMPETITIVITÀ DEL SISTEMA LOMBARDO</t>
  </si>
  <si>
    <t>selezionare</t>
  </si>
  <si>
    <t>56.10.1 Ristorazione con somministrazione</t>
  </si>
  <si>
    <t>56.10.2 Ristorazione senza somministrazione con preparazione di cibi da asporto</t>
  </si>
  <si>
    <t>56.10.3 Gelaterie e pasticcerie</t>
  </si>
  <si>
    <t>56.30 Bar e altri esercizi simili senza cucina</t>
  </si>
  <si>
    <t>attività storiche e di tradizione (negozi e botteghe) riconosciute da Regione</t>
  </si>
  <si>
    <t>Dati relativi al finanziamento bancario:</t>
  </si>
  <si>
    <t>Indicare la durata in mesi del preammortamento:</t>
  </si>
  <si>
    <t>50% garanzia confidi:</t>
  </si>
  <si>
    <t>Totale Contributo richiesto:</t>
  </si>
  <si>
    <t>Firma digitale</t>
  </si>
  <si>
    <t xml:space="preserve">        </t>
  </si>
  <si>
    <t>Calcolo contributo</t>
  </si>
  <si>
    <t>CONTROL</t>
  </si>
  <si>
    <r>
      <t xml:space="preserve">Importo totale del finanziamento </t>
    </r>
    <r>
      <rPr>
        <b/>
        <i/>
        <sz val="8"/>
        <rFont val="Arial"/>
        <family val="2"/>
      </rPr>
      <t>(dato indicato al punto b del modello di domanda)</t>
    </r>
  </si>
  <si>
    <t>*</t>
  </si>
  <si>
    <t>Rata mensile</t>
  </si>
  <si>
    <r>
      <rPr>
        <b/>
        <sz val="10"/>
        <rFont val="Arial"/>
        <family val="2"/>
      </rPr>
      <t xml:space="preserve">Durata in mesi pre ammortamento  </t>
    </r>
    <r>
      <rPr>
        <b/>
        <sz val="8"/>
        <rFont val="Arial"/>
        <family val="2"/>
      </rPr>
      <t>(dato indicato al punto a del modello di domanda)</t>
    </r>
  </si>
  <si>
    <t>in mesi</t>
  </si>
  <si>
    <t>Numero rate TRIMESTRALI</t>
  </si>
  <si>
    <t>Interessi sul pre amm.to</t>
  </si>
  <si>
    <t>Durata del finanziamento</t>
  </si>
  <si>
    <t>*in anni</t>
  </si>
  <si>
    <t>Totale interessi</t>
  </si>
  <si>
    <r>
      <t xml:space="preserve">Durata del finanziamento </t>
    </r>
    <r>
      <rPr>
        <b/>
        <sz val="8"/>
        <rFont val="Arial"/>
        <family val="2"/>
      </rPr>
      <t>(dato indicato al punto d del modello di domanda)</t>
    </r>
  </si>
  <si>
    <t>Costo totale prestito</t>
  </si>
  <si>
    <r>
      <t xml:space="preserve">50% Ammontare costo di garanzia Confidi  </t>
    </r>
    <r>
      <rPr>
        <b/>
        <sz val="8"/>
        <rFont val="Arial"/>
        <family val="2"/>
      </rPr>
      <t>(dato indicato al punto d del modello di domanda)</t>
    </r>
  </si>
  <si>
    <t>Totale contributo</t>
  </si>
  <si>
    <t>Data pagamento</t>
  </si>
  <si>
    <t>Importo rata</t>
  </si>
  <si>
    <t>Quota capitale</t>
  </si>
  <si>
    <t>Quota interessi</t>
  </si>
  <si>
    <t>Importo residuo</t>
  </si>
  <si>
    <r>
      <t>Data inizio del finanziamento non precedente al 16/10/2020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(dato indicato alla cella…del foglio modello_domanda)</t>
    </r>
  </si>
  <si>
    <t>Il finanziamento prevede un periodo di preammortamento?</t>
  </si>
  <si>
    <t>Data stipula del finanziamento:</t>
  </si>
  <si>
    <t>Durata del finanziamento (in mesi):</t>
  </si>
  <si>
    <t>Periodicità del rimborso:</t>
  </si>
  <si>
    <t>Tasso di interesse applicato (%):</t>
  </si>
  <si>
    <t>Presenza garanzia Confidi:</t>
  </si>
  <si>
    <t>Presenza garanzia Fondo Centrale di Garanzia:</t>
  </si>
  <si>
    <t>Ammontare del costo complessivo della garanzia Confidi:</t>
  </si>
  <si>
    <t>N° rata</t>
  </si>
  <si>
    <t>i dati da completare sono quelli evidenziati in giallo (n. 1,2,3,4,5,6)</t>
  </si>
  <si>
    <r>
      <t>Data inizio del finanziamento non precedene al 16/10/2020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(dato indicato al punto c del modello di domanda)</t>
    </r>
  </si>
  <si>
    <t>GTM</t>
  </si>
  <si>
    <r>
      <t xml:space="preserve">Importo totale del finanziamento a un minimo di 10.000 fino ad un massimo di 100.000 </t>
    </r>
    <r>
      <rPr>
        <b/>
        <sz val="8"/>
        <rFont val="Arial"/>
        <family val="2"/>
      </rPr>
      <t>(dato indicato al punto b del modello di domanda)</t>
    </r>
    <r>
      <rPr>
        <b/>
        <sz val="10"/>
        <rFont val="Arial"/>
        <family val="2"/>
      </rPr>
      <t xml:space="preserve"> </t>
    </r>
  </si>
  <si>
    <r>
      <t xml:space="preserve">Tasso di interesse TAEG applicato max 3% </t>
    </r>
    <r>
      <rPr>
        <b/>
        <sz val="8"/>
        <rFont val="Arial"/>
        <family val="2"/>
      </rPr>
      <t>(dato indicato al punto f del modello di domanda)</t>
    </r>
  </si>
  <si>
    <t>Numero rate</t>
  </si>
  <si>
    <r>
      <t>Tasso di interesse TAEG applicato max 3%</t>
    </r>
    <r>
      <rPr>
        <b/>
        <sz val="8"/>
        <rFont val="Arial"/>
        <family val="2"/>
      </rPr>
      <t xml:space="preserve"> (dato indicato al punto f del modello di domanda)</t>
    </r>
  </si>
  <si>
    <r>
      <t>Tasso di interesse TAEG applicato</t>
    </r>
    <r>
      <rPr>
        <b/>
        <sz val="8"/>
        <rFont val="Arial"/>
        <family val="2"/>
      </rPr>
      <t xml:space="preserve"> max 3%(dato indicato al punto f del modello di domanda)</t>
    </r>
  </si>
  <si>
    <r>
      <t>Data inizio del finanziamento non precedene al 16/10/2020</t>
    </r>
    <r>
      <rPr>
        <b/>
        <sz val="8"/>
        <rFont val="Arial"/>
        <family val="2"/>
      </rPr>
      <t xml:space="preserve"> (dato indicato al punto c del modello di domanda)</t>
    </r>
  </si>
  <si>
    <t>Totale Contributo richiesto + 50% garanzia confidi</t>
  </si>
  <si>
    <t xml:space="preserve">completare la tabella in ogni sua parte </t>
  </si>
  <si>
    <t>Importo totale del finanziamento (max agevolabile € 150.000):</t>
  </si>
  <si>
    <t>SE(modello_domanda!B42="mensile";modello_domanda!$B$52;0)</t>
  </si>
  <si>
    <t>! Attenzione:
Contributo MAX erogabile 10.000€ + eventuali 1.000€ in presenza di garanzia di un Confidi</t>
  </si>
  <si>
    <t>del Legale Rappresentante dell’impresa o suo delegato</t>
  </si>
  <si>
    <t>CREDITO FUTURO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</si>
</sst>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#,##0.00\ &quot;€&quot;"/>
    <numFmt numFmtId="169" formatCode="0.000%"/>
    <numFmt numFmtId="170" formatCode="&quot;€&quot;\ #,##0.00"/>
    <numFmt numFmtId="171" formatCode="_-* #,##0.00\ [$€-410]_-;\-* #,##0.00\ [$€-410]_-;_-* &quot;-&quot;??\ [$€-410]_-;_-@_-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166" fontId="10" fillId="0" borderId="0" applyFont="0" applyFill="0" applyBorder="0" applyAlignment="0" applyProtection="0"/>
  </cellStyleXfs>
  <cellXfs count="106">
    <xf numFmtId="0" fontId="0" fillId="0" borderId="0" xfId="0"/>
    <xf numFmtId="0" fontId="10" fillId="3" borderId="6" xfId="0" applyFont="1" applyFill="1" applyBorder="1" applyAlignment="1"/>
    <xf numFmtId="0" fontId="10" fillId="3" borderId="4" xfId="0" applyFont="1" applyFill="1" applyBorder="1"/>
    <xf numFmtId="0" fontId="10" fillId="3" borderId="0" xfId="0" applyFont="1" applyFill="1"/>
    <xf numFmtId="0" fontId="10" fillId="3" borderId="0" xfId="0" applyFont="1" applyFill="1" applyProtection="1">
      <protection hidden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0" fillId="3" borderId="9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/>
    <xf numFmtId="164" fontId="9" fillId="3" borderId="0" xfId="0" applyNumberFormat="1" applyFont="1" applyFill="1" applyBorder="1" applyAlignment="1" applyProtection="1">
      <alignment wrapText="1"/>
      <protection hidden="1"/>
    </xf>
    <xf numFmtId="0" fontId="13" fillId="3" borderId="0" xfId="0" applyFont="1" applyFill="1"/>
    <xf numFmtId="0" fontId="9" fillId="3" borderId="0" xfId="0" applyFont="1" applyFill="1" applyBorder="1" applyAlignment="1">
      <alignment vertical="center" wrapText="1"/>
    </xf>
    <xf numFmtId="14" fontId="10" fillId="3" borderId="0" xfId="0" applyNumberFormat="1" applyFont="1" applyFill="1" applyBorder="1" applyProtection="1">
      <protection locked="0"/>
    </xf>
    <xf numFmtId="166" fontId="10" fillId="3" borderId="0" xfId="0" applyNumberFormat="1" applyFont="1" applyFill="1" applyBorder="1" applyProtection="1">
      <protection hidden="1"/>
    </xf>
    <xf numFmtId="0" fontId="15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wrapText="1"/>
    </xf>
    <xf numFmtId="0" fontId="10" fillId="3" borderId="10" xfId="0" applyFont="1" applyFill="1" applyBorder="1"/>
    <xf numFmtId="0" fontId="9" fillId="3" borderId="10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wrapText="1"/>
    </xf>
    <xf numFmtId="0" fontId="10" fillId="3" borderId="11" xfId="0" applyFont="1" applyFill="1" applyBorder="1"/>
    <xf numFmtId="0" fontId="9" fillId="3" borderId="12" xfId="0" applyFont="1" applyFill="1" applyBorder="1"/>
    <xf numFmtId="0" fontId="10" fillId="3" borderId="11" xfId="0" applyFont="1" applyFill="1" applyBorder="1" applyProtection="1">
      <protection hidden="1"/>
    </xf>
    <xf numFmtId="14" fontId="10" fillId="3" borderId="0" xfId="0" applyNumberFormat="1" applyFont="1" applyFill="1" applyBorder="1" applyAlignment="1" applyProtection="1">
      <alignment horizontal="center" wrapText="1"/>
      <protection hidden="1"/>
    </xf>
    <xf numFmtId="166" fontId="10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166" fontId="10" fillId="3" borderId="0" xfId="0" applyNumberFormat="1" applyFont="1" applyFill="1" applyProtection="1">
      <protection hidden="1"/>
    </xf>
    <xf numFmtId="0" fontId="10" fillId="3" borderId="0" xfId="0" applyFont="1" applyFill="1" applyBorder="1" applyProtection="1"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>
      <alignment horizontal="center"/>
    </xf>
    <xf numFmtId="164" fontId="9" fillId="3" borderId="0" xfId="0" applyNumberFormat="1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/>
    <xf numFmtId="0" fontId="20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22" fillId="3" borderId="0" xfId="0" applyFont="1" applyFill="1"/>
    <xf numFmtId="166" fontId="1" fillId="3" borderId="7" xfId="0" applyNumberFormat="1" applyFont="1" applyFill="1" applyBorder="1" applyAlignment="1" applyProtection="1">
      <alignment horizontal="center" vertical="center"/>
      <protection hidden="1"/>
    </xf>
    <xf numFmtId="166" fontId="1" fillId="3" borderId="1" xfId="0" applyNumberFormat="1" applyFont="1" applyFill="1" applyBorder="1" applyProtection="1">
      <protection hidden="1"/>
    </xf>
    <xf numFmtId="166" fontId="9" fillId="4" borderId="7" xfId="4" applyNumberFormat="1" applyFont="1" applyFill="1" applyBorder="1" applyAlignment="1" applyProtection="1">
      <alignment horizontal="center" vertical="center"/>
    </xf>
    <xf numFmtId="169" fontId="9" fillId="4" borderId="7" xfId="2" applyNumberFormat="1" applyFont="1" applyFill="1" applyBorder="1" applyAlignment="1" applyProtection="1">
      <alignment horizontal="center" vertical="center"/>
    </xf>
    <xf numFmtId="0" fontId="14" fillId="3" borderId="8" xfId="3" applyFont="1" applyFill="1" applyBorder="1" applyAlignment="1" applyProtection="1">
      <alignment horizontal="center"/>
    </xf>
    <xf numFmtId="14" fontId="9" fillId="4" borderId="7" xfId="0" applyNumberFormat="1" applyFont="1" applyFill="1" applyBorder="1" applyAlignment="1" applyProtection="1">
      <alignment horizontal="center" vertical="center"/>
    </xf>
    <xf numFmtId="166" fontId="10" fillId="3" borderId="7" xfId="0" applyNumberFormat="1" applyFont="1" applyFill="1" applyBorder="1" applyProtection="1"/>
    <xf numFmtId="165" fontId="10" fillId="3" borderId="7" xfId="0" applyNumberFormat="1" applyFont="1" applyFill="1" applyBorder="1" applyProtection="1"/>
    <xf numFmtId="166" fontId="9" fillId="3" borderId="7" xfId="0" applyNumberFormat="1" applyFont="1" applyFill="1" applyBorder="1" applyProtection="1"/>
    <xf numFmtId="0" fontId="9" fillId="4" borderId="7" xfId="0" applyFont="1" applyFill="1" applyBorder="1" applyAlignment="1" applyProtection="1">
      <alignment horizontal="center" vertical="center"/>
    </xf>
    <xf numFmtId="170" fontId="9" fillId="3" borderId="7" xfId="0" applyNumberFormat="1" applyFont="1" applyFill="1" applyBorder="1" applyAlignment="1" applyProtection="1">
      <alignment horizontal="center" vertical="center"/>
    </xf>
    <xf numFmtId="171" fontId="9" fillId="4" borderId="7" xfId="1" applyNumberFormat="1" applyFont="1" applyFill="1" applyBorder="1" applyAlignment="1" applyProtection="1">
      <alignment horizontal="center" vertical="center"/>
    </xf>
    <xf numFmtId="44" fontId="16" fillId="5" borderId="7" xfId="0" applyNumberFormat="1" applyFont="1" applyFill="1" applyBorder="1" applyAlignment="1" applyProtection="1">
      <alignment horizontal="center" vertical="center"/>
    </xf>
    <xf numFmtId="166" fontId="9" fillId="4" borderId="7" xfId="4" applyNumberFormat="1" applyFont="1" applyFill="1" applyBorder="1" applyAlignment="1" applyProtection="1">
      <alignment vertical="center"/>
    </xf>
    <xf numFmtId="169" fontId="9" fillId="4" borderId="7" xfId="2" applyNumberFormat="1" applyFont="1" applyFill="1" applyBorder="1" applyAlignment="1" applyProtection="1">
      <alignment vertical="center"/>
    </xf>
    <xf numFmtId="0" fontId="14" fillId="3" borderId="8" xfId="3" applyFont="1" applyFill="1" applyBorder="1" applyAlignment="1" applyProtection="1">
      <alignment vertical="center"/>
    </xf>
    <xf numFmtId="14" fontId="9" fillId="4" borderId="7" xfId="0" applyNumberFormat="1" applyFont="1" applyFill="1" applyBorder="1" applyAlignment="1" applyProtection="1">
      <alignment vertical="center"/>
    </xf>
    <xf numFmtId="1" fontId="9" fillId="4" borderId="7" xfId="0" applyNumberFormat="1" applyFont="1" applyFill="1" applyBorder="1" applyAlignment="1" applyProtection="1">
      <alignment horizontal="center" vertical="center"/>
    </xf>
    <xf numFmtId="44" fontId="16" fillId="5" borderId="7" xfId="0" applyNumberFormat="1" applyFont="1" applyFill="1" applyBorder="1" applyAlignment="1" applyProtection="1">
      <alignment vertical="center"/>
    </xf>
    <xf numFmtId="166" fontId="10" fillId="4" borderId="7" xfId="4" applyNumberFormat="1" applyFont="1" applyFill="1" applyBorder="1" applyProtection="1"/>
    <xf numFmtId="169" fontId="10" fillId="4" borderId="7" xfId="2" applyNumberFormat="1" applyFont="1" applyFill="1" applyBorder="1" applyProtection="1"/>
    <xf numFmtId="0" fontId="17" fillId="3" borderId="8" xfId="3" applyFont="1" applyFill="1" applyBorder="1" applyProtection="1"/>
    <xf numFmtId="14" fontId="10" fillId="4" borderId="7" xfId="0" applyNumberFormat="1" applyFont="1" applyFill="1" applyBorder="1" applyProtection="1"/>
    <xf numFmtId="0" fontId="10" fillId="4" borderId="7" xfId="0" applyFont="1" applyFill="1" applyBorder="1" applyProtection="1"/>
    <xf numFmtId="170" fontId="10" fillId="3" borderId="7" xfId="0" applyNumberFormat="1" applyFont="1" applyFill="1" applyBorder="1" applyProtection="1"/>
    <xf numFmtId="171" fontId="10" fillId="4" borderId="7" xfId="1" applyNumberFormat="1" applyFont="1" applyFill="1" applyBorder="1" applyProtection="1"/>
    <xf numFmtId="44" fontId="18" fillId="5" borderId="7" xfId="0" applyNumberFormat="1" applyFont="1" applyFill="1" applyBorder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Alignment="1" applyProtection="1">
      <alignment horizontal="justify" vertical="center"/>
    </xf>
    <xf numFmtId="0" fontId="3" fillId="3" borderId="0" xfId="0" applyFont="1" applyFill="1" applyAlignment="1" applyProtection="1">
      <alignment horizontal="center" vertical="center"/>
    </xf>
    <xf numFmtId="0" fontId="20" fillId="3" borderId="0" xfId="0" applyFont="1" applyFill="1" applyBorder="1" applyAlignment="1">
      <alignment horizontal="right" vertical="center"/>
    </xf>
    <xf numFmtId="0" fontId="4" fillId="3" borderId="7" xfId="0" applyFont="1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right"/>
    </xf>
    <xf numFmtId="1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166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69" fontId="0" fillId="3" borderId="7" xfId="0" applyNumberFormat="1" applyFill="1" applyBorder="1" applyAlignment="1" applyProtection="1">
      <alignment horizontal="center" vertical="center"/>
      <protection locked="0"/>
    </xf>
    <xf numFmtId="168" fontId="0" fillId="3" borderId="7" xfId="0" applyNumberFormat="1" applyFill="1" applyBorder="1" applyAlignment="1" applyProtection="1">
      <alignment horizontal="center" vertical="center"/>
      <protection locked="0"/>
    </xf>
    <xf numFmtId="9" fontId="0" fillId="3" borderId="7" xfId="0" applyNumberFormat="1" applyFill="1" applyBorder="1" applyAlignment="1">
      <alignment horizontal="right"/>
    </xf>
    <xf numFmtId="166" fontId="0" fillId="3" borderId="7" xfId="0" applyNumberForma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1" fillId="3" borderId="0" xfId="0" applyFont="1" applyFill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/>
      <protection hidden="1"/>
    </xf>
    <xf numFmtId="0" fontId="9" fillId="4" borderId="6" xfId="0" applyFont="1" applyFill="1" applyBorder="1" applyAlignment="1">
      <alignment horizontal="center" wrapText="1"/>
    </xf>
  </cellXfs>
  <cellStyles count="5">
    <cellStyle name="Euro" xfId="4" xr:uid="{00000000-0005-0000-0000-000000000000}"/>
    <cellStyle name="Migliaia" xfId="1" builtinId="3"/>
    <cellStyle name="Neutrale" xfId="3" builtinId="28"/>
    <cellStyle name="Normale" xfId="0" builtinId="0"/>
    <cellStyle name="Percentuale" xfId="2" builtinId="5"/>
  </cellStyles>
  <dxfs count="16"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ont>
        <color theme="1"/>
      </font>
    </dxf>
    <dxf>
      <fill>
        <patternFill>
          <bgColor theme="2"/>
        </patternFill>
      </fill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7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7"/>
        </patternFill>
      </fill>
    </dxf>
    <dxf>
      <font>
        <color theme="1"/>
      </font>
    </dxf>
    <dxf>
      <font>
        <color theme="1"/>
      </font>
    </dxf>
  </dxfs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2600391</xdr:colOff>
      <xdr:row>6</xdr:row>
      <xdr:rowOff>173182</xdr:rowOff>
    </xdr:to>
    <xdr:pic>
      <xdr:nvPicPr>
        <xdr:cNvPr id="2" name="immagini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91" cy="1316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318054</xdr:colOff>
      <xdr:row>0</xdr:row>
      <xdr:rowOff>189834</xdr:rowOff>
    </xdr:from>
    <xdr:to>
      <xdr:col>5</xdr:col>
      <xdr:colOff>541191</xdr:colOff>
      <xdr:row>5</xdr:row>
      <xdr:rowOff>95249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7531" y="189834"/>
          <a:ext cx="1998251" cy="85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110" zoomScaleNormal="110" workbookViewId="0">
      <selection activeCell="E13" sqref="E13"/>
    </sheetView>
  </sheetViews>
  <sheetFormatPr defaultRowHeight="15" x14ac:dyDescent="0.25"/>
  <cols>
    <col min="1" max="1" width="58.7109375" bestFit="1" customWidth="1"/>
    <col min="2" max="2" width="36.42578125" bestFit="1" customWidth="1"/>
    <col min="3" max="3" width="6.7109375" customWidth="1"/>
    <col min="4" max="4" width="32.7109375" customWidth="1"/>
    <col min="5" max="5" width="26.5703125" customWidth="1"/>
    <col min="7" max="7" width="3.5703125" customWidth="1"/>
  </cols>
  <sheetData>
    <row r="1" spans="1:11" x14ac:dyDescent="0.25">
      <c r="A1" s="81"/>
      <c r="B1" s="81"/>
      <c r="C1" s="81"/>
      <c r="D1" s="81"/>
      <c r="E1" s="81"/>
      <c r="F1" s="81"/>
      <c r="G1" s="81"/>
    </row>
    <row r="2" spans="1:11" x14ac:dyDescent="0.25">
      <c r="A2" s="81"/>
      <c r="B2" s="81"/>
      <c r="C2" s="81"/>
      <c r="D2" s="81"/>
      <c r="E2" s="81"/>
      <c r="F2" s="81"/>
      <c r="G2" s="81"/>
    </row>
    <row r="3" spans="1:11" x14ac:dyDescent="0.25">
      <c r="A3" s="81"/>
      <c r="B3" s="81"/>
      <c r="C3" s="81"/>
      <c r="D3" s="81"/>
      <c r="E3" s="81"/>
      <c r="F3" s="81"/>
      <c r="G3" s="81"/>
    </row>
    <row r="4" spans="1:11" x14ac:dyDescent="0.25">
      <c r="A4" s="81"/>
      <c r="B4" s="81"/>
      <c r="C4" s="81"/>
      <c r="D4" s="81"/>
      <c r="E4" s="81"/>
      <c r="F4" s="81"/>
      <c r="G4" s="81"/>
    </row>
    <row r="5" spans="1:11" x14ac:dyDescent="0.25">
      <c r="A5" s="81"/>
      <c r="B5" s="81"/>
      <c r="C5" s="81"/>
      <c r="D5" s="81"/>
      <c r="E5" s="81"/>
      <c r="F5" s="81"/>
      <c r="G5" s="81"/>
    </row>
    <row r="6" spans="1:11" x14ac:dyDescent="0.25">
      <c r="A6" s="81"/>
      <c r="B6" s="81"/>
      <c r="C6" s="81"/>
      <c r="D6" s="81"/>
      <c r="E6" s="81"/>
      <c r="F6" s="81"/>
      <c r="G6" s="81"/>
    </row>
    <row r="7" spans="1:11" ht="45" customHeight="1" x14ac:dyDescent="0.25">
      <c r="A7" s="103" t="s">
        <v>0</v>
      </c>
      <c r="B7" s="103"/>
      <c r="C7" s="103"/>
      <c r="D7" s="103"/>
      <c r="E7" s="103"/>
      <c r="F7" s="103"/>
      <c r="G7" s="103"/>
      <c r="H7" s="48"/>
      <c r="I7" s="48"/>
      <c r="J7" s="48"/>
      <c r="K7" s="48"/>
    </row>
    <row r="8" spans="1:11" ht="23.25" x14ac:dyDescent="0.25">
      <c r="A8" s="103" t="s">
        <v>59</v>
      </c>
      <c r="B8" s="103"/>
      <c r="C8" s="103"/>
      <c r="D8" s="103"/>
      <c r="E8" s="103"/>
      <c r="F8" s="103"/>
      <c r="G8" s="103"/>
      <c r="H8" s="48"/>
      <c r="I8" s="48"/>
      <c r="J8" s="48"/>
      <c r="K8" s="48"/>
    </row>
    <row r="9" spans="1:11" ht="23.25" x14ac:dyDescent="0.25">
      <c r="A9" s="103"/>
      <c r="B9" s="103"/>
      <c r="C9" s="103"/>
      <c r="D9" s="103"/>
      <c r="E9" s="103"/>
      <c r="F9" s="103"/>
      <c r="G9" s="103"/>
      <c r="H9" s="49"/>
      <c r="I9" s="49"/>
      <c r="J9" s="49"/>
      <c r="K9" s="49"/>
    </row>
    <row r="10" spans="1:11" x14ac:dyDescent="0.25">
      <c r="A10" s="85"/>
      <c r="B10" s="51"/>
      <c r="C10" s="52"/>
      <c r="D10" s="52"/>
      <c r="E10" s="52"/>
      <c r="F10" s="50"/>
      <c r="G10" s="50"/>
    </row>
    <row r="11" spans="1:11" ht="15.75" thickBot="1" x14ac:dyDescent="0.3">
      <c r="A11" s="53" t="s">
        <v>54</v>
      </c>
      <c r="B11" s="50"/>
      <c r="C11" s="50"/>
      <c r="D11" s="50"/>
      <c r="E11" s="50"/>
      <c r="F11" s="50"/>
      <c r="G11" s="50"/>
    </row>
    <row r="12" spans="1:11" ht="16.5" thickBot="1" x14ac:dyDescent="0.3">
      <c r="A12" s="86" t="s">
        <v>7</v>
      </c>
      <c r="B12" s="87"/>
      <c r="C12" s="50"/>
      <c r="D12" s="50"/>
      <c r="E12" s="50"/>
      <c r="F12" s="50"/>
      <c r="G12" s="50"/>
    </row>
    <row r="13" spans="1:11" ht="15.75" thickBot="1" x14ac:dyDescent="0.3">
      <c r="A13" s="87" t="s">
        <v>38</v>
      </c>
      <c r="B13" s="88" t="s">
        <v>1</v>
      </c>
      <c r="C13" s="50"/>
      <c r="D13" s="50"/>
      <c r="E13" s="50"/>
      <c r="F13" s="50"/>
      <c r="G13" s="50"/>
    </row>
    <row r="14" spans="1:11" ht="15.75" thickBot="1" x14ac:dyDescent="0.3">
      <c r="A14" s="87" t="s">
        <v>35</v>
      </c>
      <c r="B14" s="88" t="s">
        <v>1</v>
      </c>
      <c r="C14" s="50"/>
      <c r="D14" s="50"/>
      <c r="E14" s="50"/>
      <c r="F14" s="50"/>
      <c r="G14" s="50"/>
    </row>
    <row r="15" spans="1:11" ht="15.75" thickBot="1" x14ac:dyDescent="0.3">
      <c r="A15" s="89" t="s">
        <v>8</v>
      </c>
      <c r="B15" s="90"/>
      <c r="C15" s="50"/>
      <c r="D15" s="50"/>
      <c r="E15" s="50"/>
      <c r="F15" s="50"/>
      <c r="G15" s="50"/>
    </row>
    <row r="16" spans="1:11" ht="15.75" thickBot="1" x14ac:dyDescent="0.3">
      <c r="A16" s="91" t="s">
        <v>55</v>
      </c>
      <c r="B16" s="92"/>
      <c r="C16" s="50"/>
      <c r="D16" s="50"/>
      <c r="E16" s="50"/>
      <c r="F16" s="50"/>
      <c r="G16" s="50"/>
    </row>
    <row r="17" spans="1:7" ht="15.75" thickBot="1" x14ac:dyDescent="0.3">
      <c r="A17" s="87" t="s">
        <v>36</v>
      </c>
      <c r="B17" s="93"/>
      <c r="C17" s="50"/>
      <c r="D17" s="50"/>
      <c r="E17" s="50"/>
      <c r="F17" s="50"/>
      <c r="G17" s="50"/>
    </row>
    <row r="18" spans="1:7" ht="15.75" thickBot="1" x14ac:dyDescent="0.3">
      <c r="A18" s="87" t="s">
        <v>37</v>
      </c>
      <c r="B18" s="94"/>
      <c r="C18" s="50"/>
      <c r="D18" s="50"/>
      <c r="E18" s="50"/>
      <c r="F18" s="50"/>
      <c r="G18" s="50"/>
    </row>
    <row r="19" spans="1:7" ht="15.75" thickBot="1" x14ac:dyDescent="0.3">
      <c r="A19" s="87" t="s">
        <v>39</v>
      </c>
      <c r="B19" s="95"/>
      <c r="C19" s="50"/>
      <c r="D19" s="50"/>
      <c r="E19" s="50"/>
      <c r="F19" s="50"/>
      <c r="G19" s="50"/>
    </row>
    <row r="20" spans="1:7" ht="15.75" thickBot="1" x14ac:dyDescent="0.3">
      <c r="A20" s="87" t="s">
        <v>40</v>
      </c>
      <c r="B20" s="88" t="s">
        <v>1</v>
      </c>
      <c r="C20" s="50"/>
      <c r="D20" s="50"/>
      <c r="E20" s="50"/>
      <c r="F20" s="50"/>
      <c r="G20" s="50"/>
    </row>
    <row r="21" spans="1:7" ht="15.75" thickBot="1" x14ac:dyDescent="0.3">
      <c r="A21" s="87" t="s">
        <v>41</v>
      </c>
      <c r="B21" s="88" t="s">
        <v>1</v>
      </c>
      <c r="C21" s="50"/>
      <c r="D21" s="50"/>
      <c r="E21" s="50"/>
      <c r="F21" s="50"/>
      <c r="G21" s="50"/>
    </row>
    <row r="22" spans="1:7" ht="15.75" thickBot="1" x14ac:dyDescent="0.3">
      <c r="A22" s="87" t="s">
        <v>42</v>
      </c>
      <c r="B22" s="96"/>
      <c r="C22" s="50"/>
      <c r="D22" s="50"/>
      <c r="E22" s="50"/>
      <c r="F22" s="50"/>
      <c r="G22" s="50"/>
    </row>
    <row r="23" spans="1:7" ht="15.75" thickBot="1" x14ac:dyDescent="0.3">
      <c r="A23" s="97" t="s">
        <v>9</v>
      </c>
      <c r="B23" s="98">
        <f>IF(0.5*$B$22&lt;=1000,0.5*$B$22,1000)</f>
        <v>0</v>
      </c>
      <c r="C23" s="50"/>
      <c r="D23" s="50"/>
      <c r="E23" s="50"/>
      <c r="F23" s="50"/>
      <c r="G23" s="50"/>
    </row>
    <row r="24" spans="1:7" ht="15.75" thickBot="1" x14ac:dyDescent="0.3">
      <c r="A24" s="47" t="s">
        <v>10</v>
      </c>
      <c r="B24" s="54">
        <f>IF($B$13="mensile",IF(mensile!$I$11&lt;=10000,mensile!$I$11,10000),IF($B$13="trimestrale",IF(trimestrale!$I$11&lt;=10000,trimestrale!$I$11,10000),IF($B$13="semestrale",IF(semestrale!$I$11&lt;=10000,semestrale!$I$11,10000),0)))</f>
        <v>0</v>
      </c>
      <c r="C24" s="50"/>
      <c r="D24" s="101" t="s">
        <v>57</v>
      </c>
      <c r="E24" s="102"/>
      <c r="F24" s="102"/>
      <c r="G24" s="102"/>
    </row>
    <row r="25" spans="1:7" ht="30" customHeight="1" thickBot="1" x14ac:dyDescent="0.3">
      <c r="A25" s="47" t="s">
        <v>53</v>
      </c>
      <c r="B25" s="55">
        <f>IF($B$13="mensile",IF(mensile!$F$7&lt;=10000,mensile!$I$11,mensile!$I$9+10000),IF($B$13="trimestrale",IF(trimestrale!$F$7&lt;=10000,trimestrale!$I$11,trimestrale!$I$9+10000),IF($B$13="semestrale",IF(semestrale!$F$7&lt;=10000,semestrale!$I$11,semestrale!$I$9+10000),0)))</f>
        <v>0</v>
      </c>
      <c r="C25" s="50"/>
      <c r="D25" s="102"/>
      <c r="E25" s="102"/>
      <c r="F25" s="102"/>
      <c r="G25" s="102"/>
    </row>
    <row r="26" spans="1:7" ht="29.25" customHeight="1" x14ac:dyDescent="0.25">
      <c r="A26" s="50"/>
      <c r="B26" s="50"/>
      <c r="C26" s="50"/>
      <c r="D26" s="50"/>
      <c r="E26" s="50"/>
      <c r="F26" s="50"/>
      <c r="G26" s="50"/>
    </row>
    <row r="27" spans="1:7" x14ac:dyDescent="0.25">
      <c r="A27" s="81"/>
      <c r="B27" s="81"/>
      <c r="C27" s="81"/>
      <c r="D27" s="81"/>
      <c r="E27" s="81"/>
      <c r="F27" s="81"/>
      <c r="G27" s="81"/>
    </row>
    <row r="28" spans="1:7" x14ac:dyDescent="0.25">
      <c r="A28" s="81"/>
      <c r="B28" s="81"/>
      <c r="C28" s="50"/>
      <c r="D28" s="50"/>
      <c r="E28" s="50"/>
      <c r="F28" s="50"/>
      <c r="G28" s="50"/>
    </row>
    <row r="29" spans="1:7" x14ac:dyDescent="0.25">
      <c r="A29" s="81"/>
      <c r="B29" s="81"/>
      <c r="C29" s="50"/>
      <c r="D29" s="50"/>
      <c r="E29" s="50"/>
      <c r="F29" s="50"/>
      <c r="G29" s="50"/>
    </row>
    <row r="30" spans="1:7" ht="15.75" x14ac:dyDescent="0.25">
      <c r="A30" s="81"/>
      <c r="B30" s="99" t="s">
        <v>11</v>
      </c>
      <c r="C30" s="99"/>
      <c r="D30" s="99"/>
      <c r="E30" s="99"/>
      <c r="F30" s="99"/>
      <c r="G30" s="50"/>
    </row>
    <row r="31" spans="1:7" ht="15.75" x14ac:dyDescent="0.25">
      <c r="A31" s="81"/>
      <c r="B31" s="100" t="s">
        <v>58</v>
      </c>
      <c r="C31" s="100"/>
      <c r="D31" s="100"/>
      <c r="E31" s="100"/>
      <c r="F31" s="100"/>
      <c r="G31" s="81"/>
    </row>
    <row r="32" spans="1:7" ht="15.75" x14ac:dyDescent="0.25">
      <c r="A32" s="81"/>
      <c r="B32" s="83" t="s">
        <v>12</v>
      </c>
      <c r="C32" s="84"/>
      <c r="D32" s="84"/>
      <c r="E32" s="81"/>
      <c r="F32" s="81"/>
      <c r="G32" s="81"/>
    </row>
    <row r="33" spans="1:7" x14ac:dyDescent="0.25">
      <c r="A33" s="82"/>
      <c r="B33" s="82"/>
      <c r="C33" s="82"/>
      <c r="D33" s="82"/>
      <c r="E33" s="82"/>
      <c r="F33" s="82"/>
      <c r="G33" s="82"/>
    </row>
    <row r="34" spans="1:7" x14ac:dyDescent="0.25">
      <c r="A34" s="82"/>
      <c r="B34" s="82"/>
      <c r="C34" s="82"/>
      <c r="D34" s="82"/>
      <c r="E34" s="82"/>
      <c r="F34" s="82"/>
      <c r="G34" s="82"/>
    </row>
    <row r="35" spans="1:7" x14ac:dyDescent="0.25">
      <c r="A35" s="82"/>
      <c r="B35" s="82"/>
      <c r="C35" s="82"/>
      <c r="D35" s="82"/>
      <c r="E35" s="82"/>
      <c r="F35" s="82"/>
      <c r="G35" s="82"/>
    </row>
    <row r="36" spans="1:7" x14ac:dyDescent="0.25">
      <c r="A36" s="82"/>
      <c r="B36" s="82"/>
      <c r="C36" s="82"/>
      <c r="D36" s="82"/>
      <c r="E36" s="82"/>
      <c r="F36" s="82"/>
      <c r="G36" s="82"/>
    </row>
    <row r="37" spans="1:7" x14ac:dyDescent="0.25">
      <c r="A37" s="82"/>
      <c r="B37" s="82"/>
      <c r="C37" s="82"/>
      <c r="D37" s="82"/>
      <c r="E37" s="82"/>
      <c r="F37" s="82"/>
      <c r="G37" s="82"/>
    </row>
    <row r="38" spans="1:7" x14ac:dyDescent="0.25">
      <c r="A38" s="82"/>
      <c r="B38" s="82"/>
      <c r="C38" s="82"/>
      <c r="D38" s="82"/>
      <c r="E38" s="82"/>
      <c r="F38" s="82"/>
      <c r="G38" s="82"/>
    </row>
    <row r="39" spans="1:7" x14ac:dyDescent="0.25">
      <c r="A39" s="82"/>
      <c r="B39" s="82"/>
      <c r="C39" s="82"/>
      <c r="D39" s="82"/>
      <c r="E39" s="82"/>
      <c r="F39" s="82"/>
      <c r="G39" s="82"/>
    </row>
    <row r="40" spans="1:7" x14ac:dyDescent="0.25">
      <c r="A40" s="82"/>
      <c r="B40" s="82"/>
      <c r="C40" s="82"/>
      <c r="D40" s="82"/>
      <c r="E40" s="82"/>
      <c r="F40" s="82"/>
      <c r="G40" s="82"/>
    </row>
    <row r="41" spans="1:7" x14ac:dyDescent="0.25">
      <c r="A41" s="82"/>
      <c r="B41" s="82"/>
      <c r="C41" s="82"/>
      <c r="D41" s="82"/>
      <c r="E41" s="82"/>
      <c r="F41" s="82"/>
      <c r="G41" s="82"/>
    </row>
    <row r="42" spans="1:7" x14ac:dyDescent="0.25">
      <c r="A42" s="82"/>
      <c r="B42" s="82"/>
      <c r="C42" s="82"/>
      <c r="D42" s="82"/>
      <c r="E42" s="82"/>
      <c r="F42" s="82"/>
      <c r="G42" s="82"/>
    </row>
    <row r="43" spans="1:7" x14ac:dyDescent="0.25">
      <c r="A43" s="82"/>
      <c r="B43" s="82"/>
      <c r="C43" s="82"/>
      <c r="D43" s="82"/>
      <c r="E43" s="82"/>
      <c r="F43" s="82"/>
      <c r="G43" s="82"/>
    </row>
    <row r="44" spans="1:7" x14ac:dyDescent="0.25">
      <c r="A44" s="82"/>
      <c r="B44" s="82"/>
      <c r="C44" s="82"/>
      <c r="D44" s="82"/>
      <c r="E44" s="82"/>
      <c r="F44" s="82"/>
      <c r="G44" s="82"/>
    </row>
    <row r="45" spans="1:7" x14ac:dyDescent="0.25">
      <c r="A45" s="82"/>
      <c r="B45" s="82"/>
      <c r="C45" s="82"/>
      <c r="D45" s="82"/>
      <c r="E45" s="82"/>
      <c r="F45" s="82"/>
      <c r="G45" s="82"/>
    </row>
    <row r="46" spans="1:7" x14ac:dyDescent="0.25">
      <c r="A46" s="82"/>
      <c r="B46" s="82"/>
      <c r="C46" s="82"/>
      <c r="D46" s="82"/>
      <c r="E46" s="82"/>
      <c r="F46" s="82"/>
      <c r="G46" s="82"/>
    </row>
  </sheetData>
  <sheetProtection algorithmName="SHA-512" hashValue="OrXI/ngyiFkl/9E3yMBD63ez9bjM+hCgdP8RvlY1r7PJOJlwCxsdRXpVofd/ca1Ir2cUZlQ4imoxV2zYn1qLfg==" saltValue="S32+U3kLb3FZfzRvoPBtKg==" spinCount="100000" sheet="1" objects="1" scenarios="1"/>
  <mergeCells count="6">
    <mergeCell ref="B30:F30"/>
    <mergeCell ref="B31:F31"/>
    <mergeCell ref="D24:G25"/>
    <mergeCell ref="A7:G7"/>
    <mergeCell ref="A8:G8"/>
    <mergeCell ref="A9:G9"/>
  </mergeCells>
  <conditionalFormatting sqref="A15:B15">
    <cfRule type="expression" dxfId="15" priority="28">
      <formula>B14="SI"</formula>
    </cfRule>
  </conditionalFormatting>
  <conditionalFormatting sqref="B15">
    <cfRule type="expression" dxfId="14" priority="27">
      <formula>B14="SI"</formula>
    </cfRule>
  </conditionalFormatting>
  <conditionalFormatting sqref="B25">
    <cfRule type="expression" dxfId="13" priority="21">
      <formula>B23&lt;&gt;0</formula>
    </cfRule>
  </conditionalFormatting>
  <conditionalFormatting sqref="A25">
    <cfRule type="expression" dxfId="12" priority="20">
      <formula>B23&lt;&gt;0</formula>
    </cfRule>
  </conditionalFormatting>
  <conditionalFormatting sqref="B24">
    <cfRule type="expression" dxfId="11" priority="19">
      <formula>B23=0</formula>
    </cfRule>
  </conditionalFormatting>
  <conditionalFormatting sqref="A24">
    <cfRule type="expression" dxfId="10" priority="18">
      <formula>B23=0</formula>
    </cfRule>
  </conditionalFormatting>
  <conditionalFormatting sqref="A10">
    <cfRule type="expression" dxfId="9" priority="29">
      <formula>#REF!="SI"</formula>
    </cfRule>
  </conditionalFormatting>
  <conditionalFormatting sqref="A10">
    <cfRule type="expression" dxfId="8" priority="30">
      <formula>#REF!="SI"</formula>
    </cfRule>
  </conditionalFormatting>
  <conditionalFormatting sqref="C10">
    <cfRule type="expression" dxfId="7" priority="31">
      <formula>#REF!="SI"</formula>
    </cfRule>
  </conditionalFormatting>
  <conditionalFormatting sqref="A10:B10">
    <cfRule type="expression" dxfId="6" priority="32">
      <formula>#REF!="SI"</formula>
    </cfRule>
  </conditionalFormatting>
  <dataValidations xWindow="816" yWindow="537" count="9">
    <dataValidation type="list" allowBlank="1" showInputMessage="1" showErrorMessage="1" sqref="B20:B21 B14" xr:uid="{00000000-0002-0000-0000-000000000000}">
      <formula1>"selezionare,SI,NO"</formula1>
    </dataValidation>
    <dataValidation type="whole" allowBlank="1" showInputMessage="1" showErrorMessage="1" errorTitle="ATTENZIONE" error="Il valore MIN di mesi di preammortamento è 0. Il valore MAX è 24" sqref="B15" xr:uid="{00000000-0002-0000-0000-000004000000}">
      <formula1>0</formula1>
      <formula2>24</formula2>
    </dataValidation>
    <dataValidation type="decimal" allowBlank="1" showInputMessage="1" showErrorMessage="1" errorTitle="ATTENZIONE" error="Valore MIN: 10.000,00_x000a_Valore MAX: 150.000,00" sqref="B16" xr:uid="{00000000-0002-0000-0000-000005000000}">
      <formula1>10000</formula1>
      <formula2>150000</formula2>
    </dataValidation>
    <dataValidation type="date" operator="greaterThanOrEqual" allowBlank="1" showInputMessage="1" showErrorMessage="1" errorTitle="ATTENZIONE" error="Non è possibile indicare una data antecedente al 25/05/2022" sqref="B17" xr:uid="{00000000-0002-0000-0000-000006000000}">
      <formula1>44706</formula1>
    </dataValidation>
    <dataValidation type="whole" allowBlank="1" showInputMessage="1" showErrorMessage="1" errorTitle="ATTENZIONE" error="Durata MAX del finanziamento: 72 mesi, di cui MAX 24 in pre-ammortamento" prompt="Si ricorda che la durata del finanziamento verrà calcolata considerando la durata del finanziamento indicata - la durata del pre ammortamento (non superiore a 24 mesi)" sqref="B18" xr:uid="{00000000-0002-0000-0000-000007000000}">
      <formula1>12</formula1>
      <formula2>72</formula2>
    </dataValidation>
    <dataValidation type="list" allowBlank="1" showInputMessage="1" showErrorMessage="1" sqref="B13" xr:uid="{00000000-0002-0000-0000-000008000000}">
      <formula1>"selezionare,mensile,trimestrale,semestrale"</formula1>
    </dataValidation>
    <dataValidation type="custom" allowBlank="1" showInputMessage="1" showErrorMessage="1" errorTitle="ATTENZIONE" error="Valore MAX di TAEG: 3%" sqref="B19" xr:uid="{00000000-0002-0000-0000-000009000000}">
      <formula1>B19&lt;=0.03</formula1>
    </dataValidation>
    <dataValidation type="decimal" operator="lessThanOrEqual" allowBlank="1" showInputMessage="1" showErrorMessage="1" errorTitle="ATTENZIONE" error="Valore MAX: 2.500,00 + max 300,00 in caso di garanzia di un Consorzio garanzia collettiva Fidi (Confidi)" sqref="B24" xr:uid="{00000000-0002-0000-0000-00000A000000}">
      <formula1>2800</formula1>
    </dataValidation>
    <dataValidation allowBlank="1" showInputMessage="1" showErrorMessage="1" prompt="Indicare il costo totale della garanzia. Nella cella seguente verrà calcolato il 50% fino ad un MAX di 1000€" sqref="B22" xr:uid="{00000000-0002-0000-0000-00000B000000}"/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2" sqref="A22"/>
    </sheetView>
  </sheetViews>
  <sheetFormatPr defaultRowHeight="15" x14ac:dyDescent="0.25"/>
  <cols>
    <col min="1" max="1" width="67.85546875" bestFit="1" customWidth="1"/>
  </cols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0"/>
  <sheetViews>
    <sheetView workbookViewId="0">
      <selection activeCell="I11" sqref="I11"/>
    </sheetView>
  </sheetViews>
  <sheetFormatPr defaultRowHeight="15" x14ac:dyDescent="0.25"/>
  <cols>
    <col min="2" max="2" width="42" customWidth="1"/>
    <col min="3" max="3" width="25" customWidth="1"/>
    <col min="4" max="4" width="13.5703125" customWidth="1"/>
    <col min="5" max="5" width="20" customWidth="1"/>
    <col min="6" max="6" width="22.28515625" customWidth="1"/>
    <col min="8" max="8" width="21" customWidth="1"/>
    <col min="9" max="9" width="24" customWidth="1"/>
    <col min="15" max="15" width="11.28515625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46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61.5" customHeight="1" thickBot="1" x14ac:dyDescent="0.3">
      <c r="A3" s="39">
        <v>1</v>
      </c>
      <c r="B3" s="15" t="s">
        <v>47</v>
      </c>
      <c r="C3" s="56">
        <f>IF(modello_domanda!B13="mensile",modello_domanda!$B$16,0)</f>
        <v>0</v>
      </c>
      <c r="D3" s="6" t="s">
        <v>16</v>
      </c>
      <c r="E3" s="10" t="s">
        <v>17</v>
      </c>
      <c r="F3" s="60" t="str">
        <f>IF(controllo_valori_mens,rata_mensile_mens,"")</f>
        <v/>
      </c>
      <c r="G3" s="7">
        <v>4</v>
      </c>
      <c r="H3" s="15" t="s">
        <v>18</v>
      </c>
      <c r="I3" s="63">
        <f>IF(modello_domanda!B14="SI",modello_domanda!$B$15,0)</f>
        <v>0</v>
      </c>
      <c r="J3" s="8" t="s">
        <v>19</v>
      </c>
      <c r="K3" s="3"/>
      <c r="L3" s="3"/>
      <c r="M3" s="3" t="s">
        <v>56</v>
      </c>
      <c r="N3" s="3"/>
      <c r="O3" s="3"/>
      <c r="P3" s="4"/>
      <c r="Q3" s="4">
        <v>2</v>
      </c>
    </row>
    <row r="4" spans="1:17" ht="15.75" thickBot="1" x14ac:dyDescent="0.3">
      <c r="A4" s="38"/>
      <c r="B4" s="5"/>
      <c r="C4" s="25"/>
      <c r="D4" s="6"/>
      <c r="E4" s="6"/>
      <c r="F4" s="12"/>
      <c r="G4" s="7"/>
      <c r="H4" s="15"/>
      <c r="I4" s="7"/>
      <c r="J4" s="8"/>
      <c r="K4" s="3"/>
      <c r="L4" s="3"/>
      <c r="M4" s="3"/>
      <c r="N4" s="3"/>
      <c r="O4" s="3"/>
      <c r="P4" s="4"/>
      <c r="Q4" s="4">
        <v>3</v>
      </c>
    </row>
    <row r="5" spans="1:17" ht="51" customHeight="1" thickBot="1" x14ac:dyDescent="0.3">
      <c r="A5" s="38">
        <v>2</v>
      </c>
      <c r="B5" s="15" t="s">
        <v>48</v>
      </c>
      <c r="C5" s="57">
        <f>IF(modello_domanda!B13="mensile",modello_domanda!$B$19,0)</f>
        <v>0</v>
      </c>
      <c r="D5" s="6" t="s">
        <v>16</v>
      </c>
      <c r="E5" s="10" t="s">
        <v>49</v>
      </c>
      <c r="F5" s="61" t="e">
        <f>IF(controllo_valori_mens,durata_mesi_mens,"")+I3</f>
        <v>#VALUE!</v>
      </c>
      <c r="G5" s="7"/>
      <c r="H5" s="44" t="s">
        <v>21</v>
      </c>
      <c r="I5" s="64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25"/>
      <c r="D6" s="12"/>
      <c r="E6" s="6"/>
      <c r="F6" s="6"/>
      <c r="G6" s="7"/>
      <c r="H6" s="15"/>
      <c r="I6" s="7"/>
      <c r="J6" s="8"/>
      <c r="K6" s="14"/>
      <c r="L6" s="3"/>
      <c r="M6" s="3"/>
      <c r="N6" s="3"/>
      <c r="O6" s="3"/>
      <c r="P6" s="4"/>
      <c r="Q6" s="4"/>
    </row>
    <row r="7" spans="1:17" ht="36" customHeight="1" thickTop="1" thickBot="1" x14ac:dyDescent="0.3">
      <c r="A7" s="38"/>
      <c r="B7" s="15" t="s">
        <v>22</v>
      </c>
      <c r="C7" s="58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15" t="s">
        <v>25</v>
      </c>
      <c r="I7" s="63">
        <f>IF(modello_domanda!B13="mensile",IF(modello_domanda!B18+I3&lt;=72,modello_domanda!B18,(72-I3)),0)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25"/>
      <c r="D8" s="6"/>
      <c r="E8" s="6"/>
      <c r="F8" s="6"/>
      <c r="G8" s="7"/>
      <c r="H8" s="45"/>
      <c r="I8" s="7"/>
      <c r="J8" s="8"/>
      <c r="K8" s="3"/>
      <c r="L8" s="3"/>
      <c r="M8" s="3"/>
      <c r="N8" s="3"/>
      <c r="O8" s="3"/>
      <c r="P8" s="4"/>
      <c r="Q8" s="4">
        <v>7</v>
      </c>
    </row>
    <row r="9" spans="1:17" ht="57" customHeight="1" thickBot="1" x14ac:dyDescent="0.3">
      <c r="A9" s="39">
        <v>3</v>
      </c>
      <c r="B9" s="15" t="s">
        <v>52</v>
      </c>
      <c r="C9" s="59">
        <f>IF(modello_domanda!B13="mensile",modello_domanda!$B$17,1/1/1900)</f>
        <v>5.263157894736842E-4</v>
      </c>
      <c r="D9" s="6" t="s">
        <v>16</v>
      </c>
      <c r="E9" s="10" t="s">
        <v>26</v>
      </c>
      <c r="F9" s="60">
        <f>+importo_prestito_mens+F7</f>
        <v>0</v>
      </c>
      <c r="G9" s="7">
        <v>6</v>
      </c>
      <c r="H9" s="15" t="s">
        <v>27</v>
      </c>
      <c r="I9" s="65">
        <f>IF(modello_domanda!B13="mensile",modello_domanda!$B$23,0)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46"/>
      <c r="J10" s="8"/>
      <c r="K10" s="3"/>
      <c r="L10" s="3"/>
      <c r="M10" s="3"/>
      <c r="N10" s="3"/>
      <c r="O10" s="3"/>
      <c r="P10" s="4"/>
      <c r="Q10" s="4"/>
    </row>
    <row r="11" spans="1:17" ht="26.25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66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 t="shared" ref="A15:A78" si="0">IF(controllo_valori_mens*controllo_numero_rate_mens,num_progr_rata_mens,"")</f>
        <v/>
      </c>
      <c r="B15" s="31" t="str">
        <f t="shared" ref="B15:B78" si="1">IF(controllo_valori_mens*controllo_numero_rate_mens,DATE(YEAR(data_inizio_mens),MONTH(data_inizio_mens)+num_progr_rata_mens,DAY(data_inizio_mens)),"")</f>
        <v/>
      </c>
      <c r="C15" s="32" t="str">
        <f t="shared" ref="C15:C78" si="2">IF(controllo_valori_mens*controllo_numero_rate_mens,rata_mensile_mens,"")</f>
        <v/>
      </c>
      <c r="D15" s="32" t="str">
        <f t="shared" ref="D15:D78" si="3">IF(controllo_valori_mens*controllo_numero_rate_mens,-PPMT(tasso_mens/12,num_progr_rata_mens,durata_mesi_mens,importo_prestito_mens),"")</f>
        <v/>
      </c>
      <c r="E15" s="32" t="str">
        <f t="shared" ref="E15:E78" si="4">IF(controllo_valori_mens*controllo_numero_rate_mens,-IPMT(tasso_mens/12,num_progr_rata_mens,durata_mesi_mens,importo_prestito_mens),"")</f>
        <v/>
      </c>
      <c r="F15" s="32" t="str">
        <f t="shared" ref="F15:F78" si="5">IF(controllo_valori_mens*controllo_numero_rate_mens,-FV(tasso_mens/12,num_progr_rata_mens,-rata_mensile_mens,importo_prestito_mens),"")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 t="shared" si="0"/>
        <v/>
      </c>
      <c r="B16" s="31" t="str">
        <f t="shared" si="1"/>
        <v/>
      </c>
      <c r="C16" s="32" t="str">
        <f t="shared" si="2"/>
        <v/>
      </c>
      <c r="D16" s="32" t="str">
        <f t="shared" si="3"/>
        <v/>
      </c>
      <c r="E16" s="32" t="str">
        <f t="shared" si="4"/>
        <v/>
      </c>
      <c r="F16" s="32" t="str">
        <f t="shared" si="5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 t="shared" si="0"/>
        <v/>
      </c>
      <c r="B17" s="31" t="str">
        <f t="shared" si="1"/>
        <v/>
      </c>
      <c r="C17" s="32" t="str">
        <f t="shared" si="2"/>
        <v/>
      </c>
      <c r="D17" s="32" t="str">
        <f t="shared" si="3"/>
        <v/>
      </c>
      <c r="E17" s="32" t="str">
        <f t="shared" si="4"/>
        <v/>
      </c>
      <c r="F17" s="32" t="str">
        <f t="shared" si="5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 t="shared" si="0"/>
        <v/>
      </c>
      <c r="B18" s="31" t="str">
        <f t="shared" si="1"/>
        <v/>
      </c>
      <c r="C18" s="32" t="str">
        <f t="shared" si="2"/>
        <v/>
      </c>
      <c r="D18" s="32" t="str">
        <f t="shared" si="3"/>
        <v/>
      </c>
      <c r="E18" s="32" t="str">
        <f t="shared" si="4"/>
        <v/>
      </c>
      <c r="F18" s="32" t="str">
        <f t="shared" si="5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 t="shared" si="0"/>
        <v/>
      </c>
      <c r="B19" s="31" t="str">
        <f t="shared" si="1"/>
        <v/>
      </c>
      <c r="C19" s="32" t="str">
        <f t="shared" si="2"/>
        <v/>
      </c>
      <c r="D19" s="32" t="str">
        <f t="shared" si="3"/>
        <v/>
      </c>
      <c r="E19" s="32" t="str">
        <f t="shared" si="4"/>
        <v/>
      </c>
      <c r="F19" s="32" t="str">
        <f t="shared" si="5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 t="shared" si="0"/>
        <v/>
      </c>
      <c r="B20" s="31" t="str">
        <f t="shared" si="1"/>
        <v/>
      </c>
      <c r="C20" s="32" t="str">
        <f t="shared" si="2"/>
        <v/>
      </c>
      <c r="D20" s="32" t="str">
        <f t="shared" si="3"/>
        <v/>
      </c>
      <c r="E20" s="32" t="str">
        <f t="shared" si="4"/>
        <v/>
      </c>
      <c r="F20" s="32" t="str">
        <f t="shared" si="5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 t="shared" si="0"/>
        <v/>
      </c>
      <c r="B21" s="31" t="str">
        <f t="shared" si="1"/>
        <v/>
      </c>
      <c r="C21" s="32" t="str">
        <f t="shared" si="2"/>
        <v/>
      </c>
      <c r="D21" s="32" t="str">
        <f t="shared" si="3"/>
        <v/>
      </c>
      <c r="E21" s="32" t="str">
        <f t="shared" si="4"/>
        <v/>
      </c>
      <c r="F21" s="32" t="str">
        <f t="shared" si="5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 t="shared" si="0"/>
        <v/>
      </c>
      <c r="B22" s="31" t="str">
        <f t="shared" si="1"/>
        <v/>
      </c>
      <c r="C22" s="32" t="str">
        <f t="shared" si="2"/>
        <v/>
      </c>
      <c r="D22" s="32" t="str">
        <f t="shared" si="3"/>
        <v/>
      </c>
      <c r="E22" s="32" t="str">
        <f t="shared" si="4"/>
        <v/>
      </c>
      <c r="F22" s="32" t="str">
        <f t="shared" si="5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 t="shared" si="0"/>
        <v/>
      </c>
      <c r="B23" s="31" t="str">
        <f t="shared" si="1"/>
        <v/>
      </c>
      <c r="C23" s="32" t="str">
        <f t="shared" si="2"/>
        <v/>
      </c>
      <c r="D23" s="32" t="str">
        <f t="shared" si="3"/>
        <v/>
      </c>
      <c r="E23" s="32" t="str">
        <f t="shared" si="4"/>
        <v/>
      </c>
      <c r="F23" s="32" t="str">
        <f t="shared" si="5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 t="shared" si="0"/>
        <v/>
      </c>
      <c r="B24" s="31" t="str">
        <f t="shared" si="1"/>
        <v/>
      </c>
      <c r="C24" s="32" t="str">
        <f t="shared" si="2"/>
        <v/>
      </c>
      <c r="D24" s="32" t="str">
        <f t="shared" si="3"/>
        <v/>
      </c>
      <c r="E24" s="32" t="str">
        <f t="shared" si="4"/>
        <v/>
      </c>
      <c r="F24" s="32" t="str">
        <f t="shared" si="5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 t="shared" si="0"/>
        <v/>
      </c>
      <c r="B25" s="31" t="str">
        <f t="shared" si="1"/>
        <v/>
      </c>
      <c r="C25" s="32" t="str">
        <f t="shared" si="2"/>
        <v/>
      </c>
      <c r="D25" s="32" t="str">
        <f t="shared" si="3"/>
        <v/>
      </c>
      <c r="E25" s="32" t="str">
        <f t="shared" si="4"/>
        <v/>
      </c>
      <c r="F25" s="32" t="str">
        <f t="shared" si="5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 t="shared" si="0"/>
        <v/>
      </c>
      <c r="B26" s="31" t="str">
        <f t="shared" si="1"/>
        <v/>
      </c>
      <c r="C26" s="32" t="str">
        <f t="shared" si="2"/>
        <v/>
      </c>
      <c r="D26" s="32" t="str">
        <f t="shared" si="3"/>
        <v/>
      </c>
      <c r="E26" s="32" t="str">
        <f t="shared" si="4"/>
        <v/>
      </c>
      <c r="F26" s="32" t="str">
        <f t="shared" si="5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 t="shared" si="0"/>
        <v/>
      </c>
      <c r="B27" s="31" t="str">
        <f t="shared" si="1"/>
        <v/>
      </c>
      <c r="C27" s="32" t="str">
        <f t="shared" si="2"/>
        <v/>
      </c>
      <c r="D27" s="32" t="str">
        <f t="shared" si="3"/>
        <v/>
      </c>
      <c r="E27" s="32" t="str">
        <f t="shared" si="4"/>
        <v/>
      </c>
      <c r="F27" s="32" t="str">
        <f t="shared" si="5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 t="shared" si="0"/>
        <v/>
      </c>
      <c r="B28" s="31" t="str">
        <f t="shared" si="1"/>
        <v/>
      </c>
      <c r="C28" s="32" t="str">
        <f t="shared" si="2"/>
        <v/>
      </c>
      <c r="D28" s="32" t="str">
        <f t="shared" si="3"/>
        <v/>
      </c>
      <c r="E28" s="32" t="str">
        <f t="shared" si="4"/>
        <v/>
      </c>
      <c r="F28" s="32" t="str">
        <f t="shared" si="5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 t="shared" si="0"/>
        <v/>
      </c>
      <c r="B29" s="31" t="str">
        <f t="shared" si="1"/>
        <v/>
      </c>
      <c r="C29" s="32" t="str">
        <f t="shared" si="2"/>
        <v/>
      </c>
      <c r="D29" s="32" t="str">
        <f t="shared" si="3"/>
        <v/>
      </c>
      <c r="E29" s="32" t="str">
        <f t="shared" si="4"/>
        <v/>
      </c>
      <c r="F29" s="32" t="str">
        <f t="shared" si="5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 t="shared" si="0"/>
        <v/>
      </c>
      <c r="B30" s="31" t="str">
        <f t="shared" si="1"/>
        <v/>
      </c>
      <c r="C30" s="32" t="str">
        <f t="shared" si="2"/>
        <v/>
      </c>
      <c r="D30" s="32" t="str">
        <f t="shared" si="3"/>
        <v/>
      </c>
      <c r="E30" s="32" t="str">
        <f t="shared" si="4"/>
        <v/>
      </c>
      <c r="F30" s="32" t="str">
        <f t="shared" si="5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 t="shared" si="0"/>
        <v/>
      </c>
      <c r="B31" s="31" t="str">
        <f t="shared" si="1"/>
        <v/>
      </c>
      <c r="C31" s="32" t="str">
        <f t="shared" si="2"/>
        <v/>
      </c>
      <c r="D31" s="32" t="str">
        <f t="shared" si="3"/>
        <v/>
      </c>
      <c r="E31" s="32" t="str">
        <f t="shared" si="4"/>
        <v/>
      </c>
      <c r="F31" s="32" t="str">
        <f t="shared" si="5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 t="shared" si="0"/>
        <v/>
      </c>
      <c r="B32" s="31" t="str">
        <f t="shared" si="1"/>
        <v/>
      </c>
      <c r="C32" s="32" t="str">
        <f t="shared" si="2"/>
        <v/>
      </c>
      <c r="D32" s="32" t="str">
        <f t="shared" si="3"/>
        <v/>
      </c>
      <c r="E32" s="32" t="str">
        <f t="shared" si="4"/>
        <v/>
      </c>
      <c r="F32" s="32" t="str">
        <f t="shared" si="5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 t="shared" si="0"/>
        <v/>
      </c>
      <c r="B33" s="31" t="str">
        <f t="shared" si="1"/>
        <v/>
      </c>
      <c r="C33" s="32" t="str">
        <f t="shared" si="2"/>
        <v/>
      </c>
      <c r="D33" s="32" t="str">
        <f t="shared" si="3"/>
        <v/>
      </c>
      <c r="E33" s="32" t="str">
        <f t="shared" si="4"/>
        <v/>
      </c>
      <c r="F33" s="32" t="str">
        <f t="shared" si="5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 t="shared" si="0"/>
        <v/>
      </c>
      <c r="B34" s="31" t="str">
        <f t="shared" si="1"/>
        <v/>
      </c>
      <c r="C34" s="32" t="str">
        <f t="shared" si="2"/>
        <v/>
      </c>
      <c r="D34" s="32" t="str">
        <f t="shared" si="3"/>
        <v/>
      </c>
      <c r="E34" s="32" t="str">
        <f t="shared" si="4"/>
        <v/>
      </c>
      <c r="F34" s="32" t="str">
        <f t="shared" si="5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 t="shared" si="0"/>
        <v/>
      </c>
      <c r="B35" s="31" t="str">
        <f t="shared" si="1"/>
        <v/>
      </c>
      <c r="C35" s="32" t="str">
        <f t="shared" si="2"/>
        <v/>
      </c>
      <c r="D35" s="32" t="str">
        <f t="shared" si="3"/>
        <v/>
      </c>
      <c r="E35" s="32" t="str">
        <f t="shared" si="4"/>
        <v/>
      </c>
      <c r="F35" s="32" t="str">
        <f t="shared" si="5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 t="shared" si="0"/>
        <v/>
      </c>
      <c r="B36" s="31" t="str">
        <f t="shared" si="1"/>
        <v/>
      </c>
      <c r="C36" s="32" t="str">
        <f t="shared" si="2"/>
        <v/>
      </c>
      <c r="D36" s="32" t="str">
        <f t="shared" si="3"/>
        <v/>
      </c>
      <c r="E36" s="32" t="str">
        <f t="shared" si="4"/>
        <v/>
      </c>
      <c r="F36" s="32" t="str">
        <f t="shared" si="5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 t="shared" si="0"/>
        <v/>
      </c>
      <c r="B37" s="31" t="str">
        <f t="shared" si="1"/>
        <v/>
      </c>
      <c r="C37" s="32" t="str">
        <f t="shared" si="2"/>
        <v/>
      </c>
      <c r="D37" s="32" t="str">
        <f t="shared" si="3"/>
        <v/>
      </c>
      <c r="E37" s="32" t="str">
        <f t="shared" si="4"/>
        <v/>
      </c>
      <c r="F37" s="32" t="str">
        <f t="shared" si="5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 t="shared" si="0"/>
        <v/>
      </c>
      <c r="B38" s="31" t="str">
        <f t="shared" si="1"/>
        <v/>
      </c>
      <c r="C38" s="32" t="str">
        <f t="shared" si="2"/>
        <v/>
      </c>
      <c r="D38" s="32" t="str">
        <f t="shared" si="3"/>
        <v/>
      </c>
      <c r="E38" s="32" t="str">
        <f t="shared" si="4"/>
        <v/>
      </c>
      <c r="F38" s="32" t="str">
        <f t="shared" si="5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 t="shared" si="0"/>
        <v/>
      </c>
      <c r="B39" s="31" t="str">
        <f t="shared" si="1"/>
        <v/>
      </c>
      <c r="C39" s="32" t="str">
        <f t="shared" si="2"/>
        <v/>
      </c>
      <c r="D39" s="32" t="str">
        <f t="shared" si="3"/>
        <v/>
      </c>
      <c r="E39" s="32" t="str">
        <f t="shared" si="4"/>
        <v/>
      </c>
      <c r="F39" s="32" t="str">
        <f t="shared" si="5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 t="shared" si="0"/>
        <v/>
      </c>
      <c r="B40" s="31" t="str">
        <f t="shared" si="1"/>
        <v/>
      </c>
      <c r="C40" s="32" t="str">
        <f t="shared" si="2"/>
        <v/>
      </c>
      <c r="D40" s="32" t="str">
        <f t="shared" si="3"/>
        <v/>
      </c>
      <c r="E40" s="32" t="str">
        <f t="shared" si="4"/>
        <v/>
      </c>
      <c r="F40" s="32" t="str">
        <f t="shared" si="5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 t="shared" si="0"/>
        <v/>
      </c>
      <c r="B41" s="31" t="str">
        <f t="shared" si="1"/>
        <v/>
      </c>
      <c r="C41" s="32" t="str">
        <f t="shared" si="2"/>
        <v/>
      </c>
      <c r="D41" s="32" t="str">
        <f t="shared" si="3"/>
        <v/>
      </c>
      <c r="E41" s="32" t="str">
        <f t="shared" si="4"/>
        <v/>
      </c>
      <c r="F41" s="32" t="str">
        <f t="shared" si="5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 t="shared" si="0"/>
        <v/>
      </c>
      <c r="B42" s="31" t="str">
        <f t="shared" si="1"/>
        <v/>
      </c>
      <c r="C42" s="32" t="str">
        <f t="shared" si="2"/>
        <v/>
      </c>
      <c r="D42" s="32" t="str">
        <f t="shared" si="3"/>
        <v/>
      </c>
      <c r="E42" s="32" t="str">
        <f t="shared" si="4"/>
        <v/>
      </c>
      <c r="F42" s="32" t="str">
        <f t="shared" si="5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 t="shared" si="0"/>
        <v/>
      </c>
      <c r="B43" s="31" t="str">
        <f t="shared" si="1"/>
        <v/>
      </c>
      <c r="C43" s="32" t="str">
        <f t="shared" si="2"/>
        <v/>
      </c>
      <c r="D43" s="32" t="str">
        <f t="shared" si="3"/>
        <v/>
      </c>
      <c r="E43" s="32" t="str">
        <f t="shared" si="4"/>
        <v/>
      </c>
      <c r="F43" s="32" t="str">
        <f t="shared" si="5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 t="shared" si="0"/>
        <v/>
      </c>
      <c r="B44" s="31" t="str">
        <f t="shared" si="1"/>
        <v/>
      </c>
      <c r="C44" s="32" t="str">
        <f t="shared" si="2"/>
        <v/>
      </c>
      <c r="D44" s="32" t="str">
        <f t="shared" si="3"/>
        <v/>
      </c>
      <c r="E44" s="32" t="str">
        <f t="shared" si="4"/>
        <v/>
      </c>
      <c r="F44" s="32" t="str">
        <f t="shared" si="5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 t="shared" si="0"/>
        <v/>
      </c>
      <c r="B45" s="31" t="str">
        <f t="shared" si="1"/>
        <v/>
      </c>
      <c r="C45" s="32" t="str">
        <f t="shared" si="2"/>
        <v/>
      </c>
      <c r="D45" s="32" t="str">
        <f t="shared" si="3"/>
        <v/>
      </c>
      <c r="E45" s="32" t="str">
        <f t="shared" si="4"/>
        <v/>
      </c>
      <c r="F45" s="32" t="str">
        <f t="shared" si="5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 t="shared" si="0"/>
        <v/>
      </c>
      <c r="B46" s="31" t="str">
        <f t="shared" si="1"/>
        <v/>
      </c>
      <c r="C46" s="32" t="str">
        <f t="shared" si="2"/>
        <v/>
      </c>
      <c r="D46" s="32" t="str">
        <f t="shared" si="3"/>
        <v/>
      </c>
      <c r="E46" s="32" t="str">
        <f t="shared" si="4"/>
        <v/>
      </c>
      <c r="F46" s="32" t="str">
        <f t="shared" si="5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 t="shared" si="0"/>
        <v/>
      </c>
      <c r="B47" s="31" t="str">
        <f t="shared" si="1"/>
        <v/>
      </c>
      <c r="C47" s="32" t="str">
        <f t="shared" si="2"/>
        <v/>
      </c>
      <c r="D47" s="32" t="str">
        <f t="shared" si="3"/>
        <v/>
      </c>
      <c r="E47" s="32" t="str">
        <f t="shared" si="4"/>
        <v/>
      </c>
      <c r="F47" s="32" t="str">
        <f t="shared" si="5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 t="shared" si="0"/>
        <v/>
      </c>
      <c r="B48" s="31" t="str">
        <f t="shared" si="1"/>
        <v/>
      </c>
      <c r="C48" s="32" t="str">
        <f t="shared" si="2"/>
        <v/>
      </c>
      <c r="D48" s="32" t="str">
        <f t="shared" si="3"/>
        <v/>
      </c>
      <c r="E48" s="32" t="str">
        <f t="shared" si="4"/>
        <v/>
      </c>
      <c r="F48" s="32" t="str">
        <f t="shared" si="5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 t="shared" si="0"/>
        <v/>
      </c>
      <c r="B49" s="31" t="str">
        <f t="shared" si="1"/>
        <v/>
      </c>
      <c r="C49" s="32" t="str">
        <f t="shared" si="2"/>
        <v/>
      </c>
      <c r="D49" s="32" t="str">
        <f t="shared" si="3"/>
        <v/>
      </c>
      <c r="E49" s="32" t="str">
        <f t="shared" si="4"/>
        <v/>
      </c>
      <c r="F49" s="32" t="str">
        <f t="shared" si="5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 t="shared" si="0"/>
        <v/>
      </c>
      <c r="B50" s="31" t="str">
        <f t="shared" si="1"/>
        <v/>
      </c>
      <c r="C50" s="32" t="str">
        <f t="shared" si="2"/>
        <v/>
      </c>
      <c r="D50" s="32" t="str">
        <f t="shared" si="3"/>
        <v/>
      </c>
      <c r="E50" s="32" t="str">
        <f t="shared" si="4"/>
        <v/>
      </c>
      <c r="F50" s="32" t="str">
        <f t="shared" si="5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 t="shared" si="0"/>
        <v/>
      </c>
      <c r="B51" s="31" t="str">
        <f t="shared" si="1"/>
        <v/>
      </c>
      <c r="C51" s="32" t="str">
        <f t="shared" si="2"/>
        <v/>
      </c>
      <c r="D51" s="32" t="str">
        <f t="shared" si="3"/>
        <v/>
      </c>
      <c r="E51" s="32" t="str">
        <f t="shared" si="4"/>
        <v/>
      </c>
      <c r="F51" s="32" t="str">
        <f t="shared" si="5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 t="shared" si="0"/>
        <v/>
      </c>
      <c r="B52" s="31" t="str">
        <f t="shared" si="1"/>
        <v/>
      </c>
      <c r="C52" s="32" t="str">
        <f t="shared" si="2"/>
        <v/>
      </c>
      <c r="D52" s="32" t="str">
        <f t="shared" si="3"/>
        <v/>
      </c>
      <c r="E52" s="32" t="str">
        <f t="shared" si="4"/>
        <v/>
      </c>
      <c r="F52" s="32" t="str">
        <f t="shared" si="5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 t="shared" si="0"/>
        <v/>
      </c>
      <c r="B53" s="31" t="str">
        <f t="shared" si="1"/>
        <v/>
      </c>
      <c r="C53" s="32" t="str">
        <f t="shared" si="2"/>
        <v/>
      </c>
      <c r="D53" s="32" t="str">
        <f t="shared" si="3"/>
        <v/>
      </c>
      <c r="E53" s="32" t="str">
        <f t="shared" si="4"/>
        <v/>
      </c>
      <c r="F53" s="32" t="str">
        <f t="shared" si="5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 t="shared" si="0"/>
        <v/>
      </c>
      <c r="B54" s="31" t="str">
        <f t="shared" si="1"/>
        <v/>
      </c>
      <c r="C54" s="32" t="str">
        <f t="shared" si="2"/>
        <v/>
      </c>
      <c r="D54" s="32" t="str">
        <f t="shared" si="3"/>
        <v/>
      </c>
      <c r="E54" s="32" t="str">
        <f t="shared" si="4"/>
        <v/>
      </c>
      <c r="F54" s="32" t="str">
        <f t="shared" si="5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 t="shared" si="0"/>
        <v/>
      </c>
      <c r="B55" s="31" t="str">
        <f t="shared" si="1"/>
        <v/>
      </c>
      <c r="C55" s="32" t="str">
        <f t="shared" si="2"/>
        <v/>
      </c>
      <c r="D55" s="32" t="str">
        <f t="shared" si="3"/>
        <v/>
      </c>
      <c r="E55" s="32" t="str">
        <f t="shared" si="4"/>
        <v/>
      </c>
      <c r="F55" s="32" t="str">
        <f t="shared" si="5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 t="shared" si="0"/>
        <v/>
      </c>
      <c r="B56" s="31" t="str">
        <f t="shared" si="1"/>
        <v/>
      </c>
      <c r="C56" s="32" t="str">
        <f t="shared" si="2"/>
        <v/>
      </c>
      <c r="D56" s="32" t="str">
        <f t="shared" si="3"/>
        <v/>
      </c>
      <c r="E56" s="32" t="str">
        <f t="shared" si="4"/>
        <v/>
      </c>
      <c r="F56" s="32" t="str">
        <f t="shared" si="5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 t="shared" si="0"/>
        <v/>
      </c>
      <c r="B57" s="31" t="str">
        <f t="shared" si="1"/>
        <v/>
      </c>
      <c r="C57" s="32" t="str">
        <f t="shared" si="2"/>
        <v/>
      </c>
      <c r="D57" s="32" t="str">
        <f t="shared" si="3"/>
        <v/>
      </c>
      <c r="E57" s="32" t="str">
        <f t="shared" si="4"/>
        <v/>
      </c>
      <c r="F57" s="32" t="str">
        <f t="shared" si="5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 t="shared" si="0"/>
        <v/>
      </c>
      <c r="B58" s="31" t="str">
        <f t="shared" si="1"/>
        <v/>
      </c>
      <c r="C58" s="32" t="str">
        <f t="shared" si="2"/>
        <v/>
      </c>
      <c r="D58" s="32" t="str">
        <f t="shared" si="3"/>
        <v/>
      </c>
      <c r="E58" s="32" t="str">
        <f t="shared" si="4"/>
        <v/>
      </c>
      <c r="F58" s="32" t="str">
        <f t="shared" si="5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 t="shared" si="0"/>
        <v/>
      </c>
      <c r="B59" s="31" t="str">
        <f t="shared" si="1"/>
        <v/>
      </c>
      <c r="C59" s="32" t="str">
        <f t="shared" si="2"/>
        <v/>
      </c>
      <c r="D59" s="32" t="str">
        <f t="shared" si="3"/>
        <v/>
      </c>
      <c r="E59" s="32" t="str">
        <f t="shared" si="4"/>
        <v/>
      </c>
      <c r="F59" s="32" t="str">
        <f t="shared" si="5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 t="shared" si="0"/>
        <v/>
      </c>
      <c r="B60" s="31" t="str">
        <f t="shared" si="1"/>
        <v/>
      </c>
      <c r="C60" s="32" t="str">
        <f t="shared" si="2"/>
        <v/>
      </c>
      <c r="D60" s="32" t="str">
        <f t="shared" si="3"/>
        <v/>
      </c>
      <c r="E60" s="32" t="str">
        <f t="shared" si="4"/>
        <v/>
      </c>
      <c r="F60" s="32" t="str">
        <f t="shared" si="5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 t="shared" si="0"/>
        <v/>
      </c>
      <c r="B61" s="31" t="str">
        <f t="shared" si="1"/>
        <v/>
      </c>
      <c r="C61" s="32" t="str">
        <f t="shared" si="2"/>
        <v/>
      </c>
      <c r="D61" s="32" t="str">
        <f t="shared" si="3"/>
        <v/>
      </c>
      <c r="E61" s="32" t="str">
        <f t="shared" si="4"/>
        <v/>
      </c>
      <c r="F61" s="32" t="str">
        <f t="shared" si="5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 t="shared" si="0"/>
        <v/>
      </c>
      <c r="B62" s="31" t="str">
        <f t="shared" si="1"/>
        <v/>
      </c>
      <c r="C62" s="32" t="str">
        <f t="shared" si="2"/>
        <v/>
      </c>
      <c r="D62" s="32" t="str">
        <f t="shared" si="3"/>
        <v/>
      </c>
      <c r="E62" s="32" t="str">
        <f t="shared" si="4"/>
        <v/>
      </c>
      <c r="F62" s="32" t="str">
        <f t="shared" si="5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 t="shared" si="0"/>
        <v/>
      </c>
      <c r="B63" s="31" t="str">
        <f t="shared" si="1"/>
        <v/>
      </c>
      <c r="C63" s="32" t="str">
        <f t="shared" si="2"/>
        <v/>
      </c>
      <c r="D63" s="32" t="str">
        <f t="shared" si="3"/>
        <v/>
      </c>
      <c r="E63" s="32" t="str">
        <f t="shared" si="4"/>
        <v/>
      </c>
      <c r="F63" s="32" t="str">
        <f t="shared" si="5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 t="shared" si="0"/>
        <v/>
      </c>
      <c r="B64" s="31" t="str">
        <f t="shared" si="1"/>
        <v/>
      </c>
      <c r="C64" s="32" t="str">
        <f t="shared" si="2"/>
        <v/>
      </c>
      <c r="D64" s="32" t="str">
        <f t="shared" si="3"/>
        <v/>
      </c>
      <c r="E64" s="32" t="str">
        <f t="shared" si="4"/>
        <v/>
      </c>
      <c r="F64" s="32" t="str">
        <f t="shared" si="5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 t="shared" si="0"/>
        <v/>
      </c>
      <c r="B65" s="31" t="str">
        <f t="shared" si="1"/>
        <v/>
      </c>
      <c r="C65" s="32" t="str">
        <f t="shared" si="2"/>
        <v/>
      </c>
      <c r="D65" s="32" t="str">
        <f t="shared" si="3"/>
        <v/>
      </c>
      <c r="E65" s="32" t="str">
        <f t="shared" si="4"/>
        <v/>
      </c>
      <c r="F65" s="32" t="str">
        <f t="shared" si="5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 t="shared" si="0"/>
        <v/>
      </c>
      <c r="B66" s="31" t="str">
        <f t="shared" si="1"/>
        <v/>
      </c>
      <c r="C66" s="32" t="str">
        <f t="shared" si="2"/>
        <v/>
      </c>
      <c r="D66" s="32" t="str">
        <f t="shared" si="3"/>
        <v/>
      </c>
      <c r="E66" s="32" t="str">
        <f t="shared" si="4"/>
        <v/>
      </c>
      <c r="F66" s="32" t="str">
        <f t="shared" si="5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 t="shared" si="0"/>
        <v/>
      </c>
      <c r="B67" s="31" t="str">
        <f t="shared" si="1"/>
        <v/>
      </c>
      <c r="C67" s="32" t="str">
        <f t="shared" si="2"/>
        <v/>
      </c>
      <c r="D67" s="32" t="str">
        <f t="shared" si="3"/>
        <v/>
      </c>
      <c r="E67" s="32" t="str">
        <f t="shared" si="4"/>
        <v/>
      </c>
      <c r="F67" s="32" t="str">
        <f t="shared" si="5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 t="shared" si="0"/>
        <v/>
      </c>
      <c r="B68" s="31" t="str">
        <f t="shared" si="1"/>
        <v/>
      </c>
      <c r="C68" s="32" t="str">
        <f t="shared" si="2"/>
        <v/>
      </c>
      <c r="D68" s="32" t="str">
        <f t="shared" si="3"/>
        <v/>
      </c>
      <c r="E68" s="32" t="str">
        <f t="shared" si="4"/>
        <v/>
      </c>
      <c r="F68" s="32" t="str">
        <f t="shared" si="5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 t="shared" si="0"/>
        <v/>
      </c>
      <c r="B69" s="31" t="str">
        <f t="shared" si="1"/>
        <v/>
      </c>
      <c r="C69" s="32" t="str">
        <f t="shared" si="2"/>
        <v/>
      </c>
      <c r="D69" s="32" t="str">
        <f t="shared" si="3"/>
        <v/>
      </c>
      <c r="E69" s="32" t="str">
        <f t="shared" si="4"/>
        <v/>
      </c>
      <c r="F69" s="32" t="str">
        <f t="shared" si="5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 t="shared" si="0"/>
        <v/>
      </c>
      <c r="B70" s="31" t="str">
        <f t="shared" si="1"/>
        <v/>
      </c>
      <c r="C70" s="32" t="str">
        <f t="shared" si="2"/>
        <v/>
      </c>
      <c r="D70" s="32" t="str">
        <f t="shared" si="3"/>
        <v/>
      </c>
      <c r="E70" s="32" t="str">
        <f t="shared" si="4"/>
        <v/>
      </c>
      <c r="F70" s="32" t="str">
        <f t="shared" si="5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 t="shared" si="0"/>
        <v/>
      </c>
      <c r="B71" s="31" t="str">
        <f t="shared" si="1"/>
        <v/>
      </c>
      <c r="C71" s="32" t="str">
        <f t="shared" si="2"/>
        <v/>
      </c>
      <c r="D71" s="32" t="str">
        <f t="shared" si="3"/>
        <v/>
      </c>
      <c r="E71" s="32" t="str">
        <f t="shared" si="4"/>
        <v/>
      </c>
      <c r="F71" s="32" t="str">
        <f t="shared" si="5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 t="shared" si="0"/>
        <v/>
      </c>
      <c r="B72" s="31" t="str">
        <f t="shared" si="1"/>
        <v/>
      </c>
      <c r="C72" s="32" t="str">
        <f t="shared" si="2"/>
        <v/>
      </c>
      <c r="D72" s="32" t="str">
        <f t="shared" si="3"/>
        <v/>
      </c>
      <c r="E72" s="32" t="str">
        <f t="shared" si="4"/>
        <v/>
      </c>
      <c r="F72" s="32" t="str">
        <f t="shared" si="5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 t="shared" si="0"/>
        <v/>
      </c>
      <c r="B73" s="31" t="str">
        <f t="shared" si="1"/>
        <v/>
      </c>
      <c r="C73" s="32" t="str">
        <f t="shared" si="2"/>
        <v/>
      </c>
      <c r="D73" s="32" t="str">
        <f t="shared" si="3"/>
        <v/>
      </c>
      <c r="E73" s="32" t="str">
        <f t="shared" si="4"/>
        <v/>
      </c>
      <c r="F73" s="32" t="str">
        <f t="shared" si="5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 t="shared" si="0"/>
        <v/>
      </c>
      <c r="B74" s="31" t="str">
        <f t="shared" si="1"/>
        <v/>
      </c>
      <c r="C74" s="32" t="str">
        <f t="shared" si="2"/>
        <v/>
      </c>
      <c r="D74" s="32" t="str">
        <f t="shared" si="3"/>
        <v/>
      </c>
      <c r="E74" s="32" t="str">
        <f t="shared" si="4"/>
        <v/>
      </c>
      <c r="F74" s="32" t="str">
        <f t="shared" si="5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 t="shared" si="0"/>
        <v/>
      </c>
      <c r="B75" s="31" t="str">
        <f t="shared" si="1"/>
        <v/>
      </c>
      <c r="C75" s="32" t="str">
        <f t="shared" si="2"/>
        <v/>
      </c>
      <c r="D75" s="32" t="str">
        <f t="shared" si="3"/>
        <v/>
      </c>
      <c r="E75" s="32" t="str">
        <f t="shared" si="4"/>
        <v/>
      </c>
      <c r="F75" s="32" t="str">
        <f t="shared" si="5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 t="shared" si="0"/>
        <v/>
      </c>
      <c r="B76" s="31" t="str">
        <f t="shared" si="1"/>
        <v/>
      </c>
      <c r="C76" s="32" t="str">
        <f t="shared" si="2"/>
        <v/>
      </c>
      <c r="D76" s="32" t="str">
        <f t="shared" si="3"/>
        <v/>
      </c>
      <c r="E76" s="32" t="str">
        <f t="shared" si="4"/>
        <v/>
      </c>
      <c r="F76" s="32" t="str">
        <f t="shared" si="5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 t="shared" si="0"/>
        <v/>
      </c>
      <c r="B77" s="31" t="str">
        <f t="shared" si="1"/>
        <v/>
      </c>
      <c r="C77" s="32" t="str">
        <f t="shared" si="2"/>
        <v/>
      </c>
      <c r="D77" s="32" t="str">
        <f t="shared" si="3"/>
        <v/>
      </c>
      <c r="E77" s="32" t="str">
        <f t="shared" si="4"/>
        <v/>
      </c>
      <c r="F77" s="32" t="str">
        <f t="shared" si="5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 t="shared" si="0"/>
        <v/>
      </c>
      <c r="B78" s="31" t="str">
        <f t="shared" si="1"/>
        <v/>
      </c>
      <c r="C78" s="32" t="str">
        <f t="shared" si="2"/>
        <v/>
      </c>
      <c r="D78" s="32" t="str">
        <f t="shared" si="3"/>
        <v/>
      </c>
      <c r="E78" s="32" t="str">
        <f t="shared" si="4"/>
        <v/>
      </c>
      <c r="F78" s="32" t="str">
        <f t="shared" si="5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 t="shared" ref="A79:A142" si="6">IF(controllo_valori_mens*controllo_numero_rate_mens,num_progr_rata_mens,"")</f>
        <v/>
      </c>
      <c r="B79" s="31" t="str">
        <f t="shared" ref="B79:B142" si="7">IF(controllo_valori_mens*controllo_numero_rate_mens,DATE(YEAR(data_inizio_mens),MONTH(data_inizio_mens)+num_progr_rata_mens,DAY(data_inizio_mens)),"")</f>
        <v/>
      </c>
      <c r="C79" s="32" t="str">
        <f t="shared" ref="C79:C142" si="8">IF(controllo_valori_mens*controllo_numero_rate_mens,rata_mensile_mens,"")</f>
        <v/>
      </c>
      <c r="D79" s="32" t="str">
        <f t="shared" ref="D79:D142" si="9">IF(controllo_valori_mens*controllo_numero_rate_mens,-PPMT(tasso_mens/12,num_progr_rata_mens,durata_mesi_mens,importo_prestito_mens),"")</f>
        <v/>
      </c>
      <c r="E79" s="32" t="str">
        <f t="shared" ref="E79:E142" si="10">IF(controllo_valori_mens*controllo_numero_rate_mens,-IPMT(tasso_mens/12,num_progr_rata_mens,durata_mesi_mens,importo_prestito_mens),"")</f>
        <v/>
      </c>
      <c r="F79" s="32" t="str">
        <f t="shared" ref="F79:F142" si="11">IF(controllo_valori_mens*controllo_numero_rate_mens,-FV(tasso_mens/12,num_progr_rata_mens,-rata_mensile_mens,importo_prestito_mens),"")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 t="shared" si="6"/>
        <v/>
      </c>
      <c r="B80" s="31" t="str">
        <f t="shared" si="7"/>
        <v/>
      </c>
      <c r="C80" s="32" t="str">
        <f t="shared" si="8"/>
        <v/>
      </c>
      <c r="D80" s="32" t="str">
        <f t="shared" si="9"/>
        <v/>
      </c>
      <c r="E80" s="32" t="str">
        <f t="shared" si="10"/>
        <v/>
      </c>
      <c r="F80" s="32" t="str">
        <f t="shared" si="11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 t="shared" si="6"/>
        <v/>
      </c>
      <c r="B81" s="31" t="str">
        <f t="shared" si="7"/>
        <v/>
      </c>
      <c r="C81" s="32" t="str">
        <f t="shared" si="8"/>
        <v/>
      </c>
      <c r="D81" s="32" t="str">
        <f t="shared" si="9"/>
        <v/>
      </c>
      <c r="E81" s="32" t="str">
        <f t="shared" si="10"/>
        <v/>
      </c>
      <c r="F81" s="32" t="str">
        <f t="shared" si="11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 t="shared" si="6"/>
        <v/>
      </c>
      <c r="B82" s="31" t="str">
        <f t="shared" si="7"/>
        <v/>
      </c>
      <c r="C82" s="32" t="str">
        <f t="shared" si="8"/>
        <v/>
      </c>
      <c r="D82" s="32" t="str">
        <f t="shared" si="9"/>
        <v/>
      </c>
      <c r="E82" s="32" t="str">
        <f t="shared" si="10"/>
        <v/>
      </c>
      <c r="F82" s="32" t="str">
        <f t="shared" si="11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 t="shared" si="6"/>
        <v/>
      </c>
      <c r="B83" s="31" t="str">
        <f t="shared" si="7"/>
        <v/>
      </c>
      <c r="C83" s="32" t="str">
        <f t="shared" si="8"/>
        <v/>
      </c>
      <c r="D83" s="32" t="str">
        <f t="shared" si="9"/>
        <v/>
      </c>
      <c r="E83" s="32" t="str">
        <f t="shared" si="10"/>
        <v/>
      </c>
      <c r="F83" s="32" t="str">
        <f t="shared" si="11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 t="shared" si="6"/>
        <v/>
      </c>
      <c r="B84" s="31" t="str">
        <f t="shared" si="7"/>
        <v/>
      </c>
      <c r="C84" s="32" t="str">
        <f t="shared" si="8"/>
        <v/>
      </c>
      <c r="D84" s="32" t="str">
        <f t="shared" si="9"/>
        <v/>
      </c>
      <c r="E84" s="32" t="str">
        <f t="shared" si="10"/>
        <v/>
      </c>
      <c r="F84" s="32" t="str">
        <f t="shared" si="11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 t="shared" si="6"/>
        <v/>
      </c>
      <c r="B85" s="31" t="str">
        <f t="shared" si="7"/>
        <v/>
      </c>
      <c r="C85" s="32" t="str">
        <f t="shared" si="8"/>
        <v/>
      </c>
      <c r="D85" s="32" t="str">
        <f t="shared" si="9"/>
        <v/>
      </c>
      <c r="E85" s="32" t="str">
        <f t="shared" si="10"/>
        <v/>
      </c>
      <c r="F85" s="32" t="str">
        <f t="shared" si="11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 t="shared" si="6"/>
        <v/>
      </c>
      <c r="B86" s="31" t="str">
        <f t="shared" si="7"/>
        <v/>
      </c>
      <c r="C86" s="32" t="str">
        <f t="shared" si="8"/>
        <v/>
      </c>
      <c r="D86" s="32" t="str">
        <f t="shared" si="9"/>
        <v/>
      </c>
      <c r="E86" s="32" t="str">
        <f t="shared" si="10"/>
        <v/>
      </c>
      <c r="F86" s="32" t="str">
        <f t="shared" si="11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 t="shared" si="6"/>
        <v/>
      </c>
      <c r="B87" s="31" t="str">
        <f t="shared" si="7"/>
        <v/>
      </c>
      <c r="C87" s="32" t="str">
        <f t="shared" si="8"/>
        <v/>
      </c>
      <c r="D87" s="32" t="str">
        <f t="shared" si="9"/>
        <v/>
      </c>
      <c r="E87" s="32" t="str">
        <f t="shared" si="10"/>
        <v/>
      </c>
      <c r="F87" s="32" t="str">
        <f t="shared" si="11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 t="shared" si="6"/>
        <v/>
      </c>
      <c r="B88" s="31" t="str">
        <f t="shared" si="7"/>
        <v/>
      </c>
      <c r="C88" s="32" t="str">
        <f t="shared" si="8"/>
        <v/>
      </c>
      <c r="D88" s="32" t="str">
        <f t="shared" si="9"/>
        <v/>
      </c>
      <c r="E88" s="32" t="str">
        <f t="shared" si="10"/>
        <v/>
      </c>
      <c r="F88" s="32" t="str">
        <f t="shared" si="11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 t="shared" si="6"/>
        <v/>
      </c>
      <c r="B89" s="31" t="str">
        <f t="shared" si="7"/>
        <v/>
      </c>
      <c r="C89" s="32" t="str">
        <f t="shared" si="8"/>
        <v/>
      </c>
      <c r="D89" s="32" t="str">
        <f t="shared" si="9"/>
        <v/>
      </c>
      <c r="E89" s="32" t="str">
        <f t="shared" si="10"/>
        <v/>
      </c>
      <c r="F89" s="32" t="str">
        <f t="shared" si="11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 t="shared" si="6"/>
        <v/>
      </c>
      <c r="B90" s="31" t="str">
        <f t="shared" si="7"/>
        <v/>
      </c>
      <c r="C90" s="32" t="str">
        <f t="shared" si="8"/>
        <v/>
      </c>
      <c r="D90" s="32" t="str">
        <f t="shared" si="9"/>
        <v/>
      </c>
      <c r="E90" s="32" t="str">
        <f t="shared" si="10"/>
        <v/>
      </c>
      <c r="F90" s="32" t="str">
        <f t="shared" si="11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 t="shared" si="6"/>
        <v/>
      </c>
      <c r="B91" s="31" t="str">
        <f t="shared" si="7"/>
        <v/>
      </c>
      <c r="C91" s="32" t="str">
        <f t="shared" si="8"/>
        <v/>
      </c>
      <c r="D91" s="32" t="str">
        <f t="shared" si="9"/>
        <v/>
      </c>
      <c r="E91" s="32" t="str">
        <f t="shared" si="10"/>
        <v/>
      </c>
      <c r="F91" s="32" t="str">
        <f t="shared" si="11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 t="shared" si="6"/>
        <v/>
      </c>
      <c r="B92" s="31" t="str">
        <f t="shared" si="7"/>
        <v/>
      </c>
      <c r="C92" s="32" t="str">
        <f t="shared" si="8"/>
        <v/>
      </c>
      <c r="D92" s="32" t="str">
        <f t="shared" si="9"/>
        <v/>
      </c>
      <c r="E92" s="32" t="str">
        <f t="shared" si="10"/>
        <v/>
      </c>
      <c r="F92" s="32" t="str">
        <f t="shared" si="11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 t="shared" si="6"/>
        <v/>
      </c>
      <c r="B93" s="31" t="str">
        <f t="shared" si="7"/>
        <v/>
      </c>
      <c r="C93" s="32" t="str">
        <f t="shared" si="8"/>
        <v/>
      </c>
      <c r="D93" s="32" t="str">
        <f t="shared" si="9"/>
        <v/>
      </c>
      <c r="E93" s="32" t="str">
        <f t="shared" si="10"/>
        <v/>
      </c>
      <c r="F93" s="32" t="str">
        <f t="shared" si="11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 t="shared" si="6"/>
        <v/>
      </c>
      <c r="B94" s="31" t="str">
        <f t="shared" si="7"/>
        <v/>
      </c>
      <c r="C94" s="32" t="str">
        <f t="shared" si="8"/>
        <v/>
      </c>
      <c r="D94" s="32" t="str">
        <f t="shared" si="9"/>
        <v/>
      </c>
      <c r="E94" s="32" t="str">
        <f t="shared" si="10"/>
        <v/>
      </c>
      <c r="F94" s="32" t="str">
        <f t="shared" si="11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 t="shared" si="6"/>
        <v/>
      </c>
      <c r="B95" s="31" t="str">
        <f t="shared" si="7"/>
        <v/>
      </c>
      <c r="C95" s="32" t="str">
        <f t="shared" si="8"/>
        <v/>
      </c>
      <c r="D95" s="32" t="str">
        <f t="shared" si="9"/>
        <v/>
      </c>
      <c r="E95" s="32" t="str">
        <f t="shared" si="10"/>
        <v/>
      </c>
      <c r="F95" s="32" t="str">
        <f t="shared" si="11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 t="shared" si="6"/>
        <v/>
      </c>
      <c r="B96" s="31" t="str">
        <f t="shared" si="7"/>
        <v/>
      </c>
      <c r="C96" s="32" t="str">
        <f t="shared" si="8"/>
        <v/>
      </c>
      <c r="D96" s="32" t="str">
        <f t="shared" si="9"/>
        <v/>
      </c>
      <c r="E96" s="32" t="str">
        <f t="shared" si="10"/>
        <v/>
      </c>
      <c r="F96" s="32" t="str">
        <f t="shared" si="11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 t="shared" si="6"/>
        <v/>
      </c>
      <c r="B97" s="31" t="str">
        <f t="shared" si="7"/>
        <v/>
      </c>
      <c r="C97" s="32" t="str">
        <f t="shared" si="8"/>
        <v/>
      </c>
      <c r="D97" s="32" t="str">
        <f t="shared" si="9"/>
        <v/>
      </c>
      <c r="E97" s="32" t="str">
        <f t="shared" si="10"/>
        <v/>
      </c>
      <c r="F97" s="32" t="str">
        <f t="shared" si="11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 t="shared" si="6"/>
        <v/>
      </c>
      <c r="B98" s="31" t="str">
        <f t="shared" si="7"/>
        <v/>
      </c>
      <c r="C98" s="32" t="str">
        <f t="shared" si="8"/>
        <v/>
      </c>
      <c r="D98" s="32" t="str">
        <f t="shared" si="9"/>
        <v/>
      </c>
      <c r="E98" s="32" t="str">
        <f t="shared" si="10"/>
        <v/>
      </c>
      <c r="F98" s="32" t="str">
        <f t="shared" si="11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 t="shared" si="6"/>
        <v/>
      </c>
      <c r="B99" s="31" t="str">
        <f t="shared" si="7"/>
        <v/>
      </c>
      <c r="C99" s="32" t="str">
        <f t="shared" si="8"/>
        <v/>
      </c>
      <c r="D99" s="32" t="str">
        <f t="shared" si="9"/>
        <v/>
      </c>
      <c r="E99" s="32" t="str">
        <f t="shared" si="10"/>
        <v/>
      </c>
      <c r="F99" s="32" t="str">
        <f t="shared" si="11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 t="shared" si="6"/>
        <v/>
      </c>
      <c r="B100" s="31" t="str">
        <f t="shared" si="7"/>
        <v/>
      </c>
      <c r="C100" s="32" t="str">
        <f t="shared" si="8"/>
        <v/>
      </c>
      <c r="D100" s="32" t="str">
        <f t="shared" si="9"/>
        <v/>
      </c>
      <c r="E100" s="32" t="str">
        <f t="shared" si="10"/>
        <v/>
      </c>
      <c r="F100" s="32" t="str">
        <f t="shared" si="11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 t="shared" si="6"/>
        <v/>
      </c>
      <c r="B101" s="31" t="str">
        <f t="shared" si="7"/>
        <v/>
      </c>
      <c r="C101" s="32" t="str">
        <f t="shared" si="8"/>
        <v/>
      </c>
      <c r="D101" s="32" t="str">
        <f t="shared" si="9"/>
        <v/>
      </c>
      <c r="E101" s="32" t="str">
        <f t="shared" si="10"/>
        <v/>
      </c>
      <c r="F101" s="32" t="str">
        <f t="shared" si="11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 t="shared" si="6"/>
        <v/>
      </c>
      <c r="B102" s="31" t="str">
        <f t="shared" si="7"/>
        <v/>
      </c>
      <c r="C102" s="32" t="str">
        <f t="shared" si="8"/>
        <v/>
      </c>
      <c r="D102" s="32" t="str">
        <f t="shared" si="9"/>
        <v/>
      </c>
      <c r="E102" s="32" t="str">
        <f t="shared" si="10"/>
        <v/>
      </c>
      <c r="F102" s="32" t="str">
        <f t="shared" si="11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 t="shared" si="6"/>
        <v/>
      </c>
      <c r="B103" s="31" t="str">
        <f t="shared" si="7"/>
        <v/>
      </c>
      <c r="C103" s="32" t="str">
        <f t="shared" si="8"/>
        <v/>
      </c>
      <c r="D103" s="32" t="str">
        <f t="shared" si="9"/>
        <v/>
      </c>
      <c r="E103" s="32" t="str">
        <f t="shared" si="10"/>
        <v/>
      </c>
      <c r="F103" s="32" t="str">
        <f t="shared" si="11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 t="shared" si="6"/>
        <v/>
      </c>
      <c r="B104" s="31" t="str">
        <f t="shared" si="7"/>
        <v/>
      </c>
      <c r="C104" s="32" t="str">
        <f t="shared" si="8"/>
        <v/>
      </c>
      <c r="D104" s="32" t="str">
        <f t="shared" si="9"/>
        <v/>
      </c>
      <c r="E104" s="32" t="str">
        <f t="shared" si="10"/>
        <v/>
      </c>
      <c r="F104" s="32" t="str">
        <f t="shared" si="11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 t="shared" si="6"/>
        <v/>
      </c>
      <c r="B105" s="31" t="str">
        <f t="shared" si="7"/>
        <v/>
      </c>
      <c r="C105" s="32" t="str">
        <f t="shared" si="8"/>
        <v/>
      </c>
      <c r="D105" s="32" t="str">
        <f t="shared" si="9"/>
        <v/>
      </c>
      <c r="E105" s="32" t="str">
        <f t="shared" si="10"/>
        <v/>
      </c>
      <c r="F105" s="32" t="str">
        <f t="shared" si="11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 t="shared" si="6"/>
        <v/>
      </c>
      <c r="B106" s="31" t="str">
        <f t="shared" si="7"/>
        <v/>
      </c>
      <c r="C106" s="32" t="str">
        <f t="shared" si="8"/>
        <v/>
      </c>
      <c r="D106" s="32" t="str">
        <f t="shared" si="9"/>
        <v/>
      </c>
      <c r="E106" s="32" t="str">
        <f t="shared" si="10"/>
        <v/>
      </c>
      <c r="F106" s="32" t="str">
        <f t="shared" si="11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 t="shared" si="6"/>
        <v/>
      </c>
      <c r="B107" s="31" t="str">
        <f t="shared" si="7"/>
        <v/>
      </c>
      <c r="C107" s="32" t="str">
        <f t="shared" si="8"/>
        <v/>
      </c>
      <c r="D107" s="32" t="str">
        <f t="shared" si="9"/>
        <v/>
      </c>
      <c r="E107" s="32" t="str">
        <f t="shared" si="10"/>
        <v/>
      </c>
      <c r="F107" s="32" t="str">
        <f t="shared" si="11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 t="shared" si="6"/>
        <v/>
      </c>
      <c r="B108" s="31" t="str">
        <f t="shared" si="7"/>
        <v/>
      </c>
      <c r="C108" s="32" t="str">
        <f t="shared" si="8"/>
        <v/>
      </c>
      <c r="D108" s="32" t="str">
        <f t="shared" si="9"/>
        <v/>
      </c>
      <c r="E108" s="32" t="str">
        <f t="shared" si="10"/>
        <v/>
      </c>
      <c r="F108" s="32" t="str">
        <f t="shared" si="11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 t="shared" si="6"/>
        <v/>
      </c>
      <c r="B109" s="31" t="str">
        <f t="shared" si="7"/>
        <v/>
      </c>
      <c r="C109" s="32" t="str">
        <f t="shared" si="8"/>
        <v/>
      </c>
      <c r="D109" s="32" t="str">
        <f t="shared" si="9"/>
        <v/>
      </c>
      <c r="E109" s="32" t="str">
        <f t="shared" si="10"/>
        <v/>
      </c>
      <c r="F109" s="32" t="str">
        <f t="shared" si="11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 t="shared" si="6"/>
        <v/>
      </c>
      <c r="B110" s="31" t="str">
        <f t="shared" si="7"/>
        <v/>
      </c>
      <c r="C110" s="32" t="str">
        <f t="shared" si="8"/>
        <v/>
      </c>
      <c r="D110" s="32" t="str">
        <f t="shared" si="9"/>
        <v/>
      </c>
      <c r="E110" s="32" t="str">
        <f t="shared" si="10"/>
        <v/>
      </c>
      <c r="F110" s="32" t="str">
        <f t="shared" si="11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 t="shared" si="6"/>
        <v/>
      </c>
      <c r="B111" s="31" t="str">
        <f t="shared" si="7"/>
        <v/>
      </c>
      <c r="C111" s="32" t="str">
        <f t="shared" si="8"/>
        <v/>
      </c>
      <c r="D111" s="32" t="str">
        <f t="shared" si="9"/>
        <v/>
      </c>
      <c r="E111" s="32" t="str">
        <f t="shared" si="10"/>
        <v/>
      </c>
      <c r="F111" s="32" t="str">
        <f t="shared" si="11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 t="shared" si="6"/>
        <v/>
      </c>
      <c r="B112" s="31" t="str">
        <f t="shared" si="7"/>
        <v/>
      </c>
      <c r="C112" s="32" t="str">
        <f t="shared" si="8"/>
        <v/>
      </c>
      <c r="D112" s="32" t="str">
        <f t="shared" si="9"/>
        <v/>
      </c>
      <c r="E112" s="32" t="str">
        <f t="shared" si="10"/>
        <v/>
      </c>
      <c r="F112" s="32" t="str">
        <f t="shared" si="11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 t="shared" si="6"/>
        <v/>
      </c>
      <c r="B113" s="31" t="str">
        <f t="shared" si="7"/>
        <v/>
      </c>
      <c r="C113" s="32" t="str">
        <f t="shared" si="8"/>
        <v/>
      </c>
      <c r="D113" s="32" t="str">
        <f t="shared" si="9"/>
        <v/>
      </c>
      <c r="E113" s="32" t="str">
        <f t="shared" si="10"/>
        <v/>
      </c>
      <c r="F113" s="32" t="str">
        <f t="shared" si="11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 t="shared" si="6"/>
        <v/>
      </c>
      <c r="B114" s="31" t="str">
        <f t="shared" si="7"/>
        <v/>
      </c>
      <c r="C114" s="32" t="str">
        <f t="shared" si="8"/>
        <v/>
      </c>
      <c r="D114" s="32" t="str">
        <f t="shared" si="9"/>
        <v/>
      </c>
      <c r="E114" s="32" t="str">
        <f t="shared" si="10"/>
        <v/>
      </c>
      <c r="F114" s="32" t="str">
        <f t="shared" si="11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 t="shared" si="6"/>
        <v/>
      </c>
      <c r="B115" s="31" t="str">
        <f t="shared" si="7"/>
        <v/>
      </c>
      <c r="C115" s="32" t="str">
        <f t="shared" si="8"/>
        <v/>
      </c>
      <c r="D115" s="32" t="str">
        <f t="shared" si="9"/>
        <v/>
      </c>
      <c r="E115" s="32" t="str">
        <f t="shared" si="10"/>
        <v/>
      </c>
      <c r="F115" s="32" t="str">
        <f t="shared" si="11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 t="shared" si="6"/>
        <v/>
      </c>
      <c r="B116" s="31" t="str">
        <f t="shared" si="7"/>
        <v/>
      </c>
      <c r="C116" s="32" t="str">
        <f t="shared" si="8"/>
        <v/>
      </c>
      <c r="D116" s="32" t="str">
        <f t="shared" si="9"/>
        <v/>
      </c>
      <c r="E116" s="32" t="str">
        <f t="shared" si="10"/>
        <v/>
      </c>
      <c r="F116" s="32" t="str">
        <f t="shared" si="11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 t="shared" si="6"/>
        <v/>
      </c>
      <c r="B117" s="31" t="str">
        <f t="shared" si="7"/>
        <v/>
      </c>
      <c r="C117" s="32" t="str">
        <f t="shared" si="8"/>
        <v/>
      </c>
      <c r="D117" s="32" t="str">
        <f t="shared" si="9"/>
        <v/>
      </c>
      <c r="E117" s="32" t="str">
        <f t="shared" si="10"/>
        <v/>
      </c>
      <c r="F117" s="32" t="str">
        <f t="shared" si="11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 t="shared" si="6"/>
        <v/>
      </c>
      <c r="B118" s="31" t="str">
        <f t="shared" si="7"/>
        <v/>
      </c>
      <c r="C118" s="32" t="str">
        <f t="shared" si="8"/>
        <v/>
      </c>
      <c r="D118" s="32" t="str">
        <f t="shared" si="9"/>
        <v/>
      </c>
      <c r="E118" s="32" t="str">
        <f t="shared" si="10"/>
        <v/>
      </c>
      <c r="F118" s="32" t="str">
        <f t="shared" si="11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 t="shared" si="6"/>
        <v/>
      </c>
      <c r="B119" s="31" t="str">
        <f t="shared" si="7"/>
        <v/>
      </c>
      <c r="C119" s="32" t="str">
        <f t="shared" si="8"/>
        <v/>
      </c>
      <c r="D119" s="32" t="str">
        <f t="shared" si="9"/>
        <v/>
      </c>
      <c r="E119" s="32" t="str">
        <f t="shared" si="10"/>
        <v/>
      </c>
      <c r="F119" s="32" t="str">
        <f t="shared" si="11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 t="shared" si="6"/>
        <v/>
      </c>
      <c r="B120" s="31" t="str">
        <f t="shared" si="7"/>
        <v/>
      </c>
      <c r="C120" s="32" t="str">
        <f t="shared" si="8"/>
        <v/>
      </c>
      <c r="D120" s="32" t="str">
        <f t="shared" si="9"/>
        <v/>
      </c>
      <c r="E120" s="32" t="str">
        <f t="shared" si="10"/>
        <v/>
      </c>
      <c r="F120" s="32" t="str">
        <f t="shared" si="11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 t="shared" si="6"/>
        <v/>
      </c>
      <c r="B121" s="31" t="str">
        <f t="shared" si="7"/>
        <v/>
      </c>
      <c r="C121" s="32" t="str">
        <f t="shared" si="8"/>
        <v/>
      </c>
      <c r="D121" s="32" t="str">
        <f t="shared" si="9"/>
        <v/>
      </c>
      <c r="E121" s="32" t="str">
        <f t="shared" si="10"/>
        <v/>
      </c>
      <c r="F121" s="32" t="str">
        <f t="shared" si="11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 t="shared" si="6"/>
        <v/>
      </c>
      <c r="B122" s="31" t="str">
        <f t="shared" si="7"/>
        <v/>
      </c>
      <c r="C122" s="32" t="str">
        <f t="shared" si="8"/>
        <v/>
      </c>
      <c r="D122" s="32" t="str">
        <f t="shared" si="9"/>
        <v/>
      </c>
      <c r="E122" s="32" t="str">
        <f t="shared" si="10"/>
        <v/>
      </c>
      <c r="F122" s="32" t="str">
        <f t="shared" si="11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 t="shared" si="6"/>
        <v/>
      </c>
      <c r="B123" s="31" t="str">
        <f t="shared" si="7"/>
        <v/>
      </c>
      <c r="C123" s="32" t="str">
        <f t="shared" si="8"/>
        <v/>
      </c>
      <c r="D123" s="32" t="str">
        <f t="shared" si="9"/>
        <v/>
      </c>
      <c r="E123" s="32" t="str">
        <f t="shared" si="10"/>
        <v/>
      </c>
      <c r="F123" s="32" t="str">
        <f t="shared" si="11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 t="shared" si="6"/>
        <v/>
      </c>
      <c r="B124" s="31" t="str">
        <f t="shared" si="7"/>
        <v/>
      </c>
      <c r="C124" s="32" t="str">
        <f t="shared" si="8"/>
        <v/>
      </c>
      <c r="D124" s="32" t="str">
        <f t="shared" si="9"/>
        <v/>
      </c>
      <c r="E124" s="32" t="str">
        <f t="shared" si="10"/>
        <v/>
      </c>
      <c r="F124" s="32" t="str">
        <f t="shared" si="11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 t="shared" si="6"/>
        <v/>
      </c>
      <c r="B125" s="31" t="str">
        <f t="shared" si="7"/>
        <v/>
      </c>
      <c r="C125" s="32" t="str">
        <f t="shared" si="8"/>
        <v/>
      </c>
      <c r="D125" s="32" t="str">
        <f t="shared" si="9"/>
        <v/>
      </c>
      <c r="E125" s="32" t="str">
        <f t="shared" si="10"/>
        <v/>
      </c>
      <c r="F125" s="32" t="str">
        <f t="shared" si="11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 t="shared" si="6"/>
        <v/>
      </c>
      <c r="B126" s="31" t="str">
        <f t="shared" si="7"/>
        <v/>
      </c>
      <c r="C126" s="32" t="str">
        <f t="shared" si="8"/>
        <v/>
      </c>
      <c r="D126" s="32" t="str">
        <f t="shared" si="9"/>
        <v/>
      </c>
      <c r="E126" s="32" t="str">
        <f t="shared" si="10"/>
        <v/>
      </c>
      <c r="F126" s="32" t="str">
        <f t="shared" si="11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 t="shared" si="6"/>
        <v/>
      </c>
      <c r="B127" s="31" t="str">
        <f t="shared" si="7"/>
        <v/>
      </c>
      <c r="C127" s="32" t="str">
        <f t="shared" si="8"/>
        <v/>
      </c>
      <c r="D127" s="32" t="str">
        <f t="shared" si="9"/>
        <v/>
      </c>
      <c r="E127" s="32" t="str">
        <f t="shared" si="10"/>
        <v/>
      </c>
      <c r="F127" s="32" t="str">
        <f t="shared" si="11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 t="shared" si="6"/>
        <v/>
      </c>
      <c r="B128" s="31" t="str">
        <f t="shared" si="7"/>
        <v/>
      </c>
      <c r="C128" s="32" t="str">
        <f t="shared" si="8"/>
        <v/>
      </c>
      <c r="D128" s="32" t="str">
        <f t="shared" si="9"/>
        <v/>
      </c>
      <c r="E128" s="32" t="str">
        <f t="shared" si="10"/>
        <v/>
      </c>
      <c r="F128" s="32" t="str">
        <f t="shared" si="11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 t="shared" si="6"/>
        <v/>
      </c>
      <c r="B129" s="31" t="str">
        <f t="shared" si="7"/>
        <v/>
      </c>
      <c r="C129" s="32" t="str">
        <f t="shared" si="8"/>
        <v/>
      </c>
      <c r="D129" s="32" t="str">
        <f t="shared" si="9"/>
        <v/>
      </c>
      <c r="E129" s="32" t="str">
        <f t="shared" si="10"/>
        <v/>
      </c>
      <c r="F129" s="32" t="str">
        <f t="shared" si="11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 t="shared" si="6"/>
        <v/>
      </c>
      <c r="B130" s="31" t="str">
        <f t="shared" si="7"/>
        <v/>
      </c>
      <c r="C130" s="32" t="str">
        <f t="shared" si="8"/>
        <v/>
      </c>
      <c r="D130" s="32" t="str">
        <f t="shared" si="9"/>
        <v/>
      </c>
      <c r="E130" s="32" t="str">
        <f t="shared" si="10"/>
        <v/>
      </c>
      <c r="F130" s="32" t="str">
        <f t="shared" si="11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 t="shared" si="6"/>
        <v/>
      </c>
      <c r="B131" s="31" t="str">
        <f t="shared" si="7"/>
        <v/>
      </c>
      <c r="C131" s="32" t="str">
        <f t="shared" si="8"/>
        <v/>
      </c>
      <c r="D131" s="32" t="str">
        <f t="shared" si="9"/>
        <v/>
      </c>
      <c r="E131" s="32" t="str">
        <f t="shared" si="10"/>
        <v/>
      </c>
      <c r="F131" s="32" t="str">
        <f t="shared" si="11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 t="shared" si="6"/>
        <v/>
      </c>
      <c r="B132" s="31" t="str">
        <f t="shared" si="7"/>
        <v/>
      </c>
      <c r="C132" s="32" t="str">
        <f t="shared" si="8"/>
        <v/>
      </c>
      <c r="D132" s="32" t="str">
        <f t="shared" si="9"/>
        <v/>
      </c>
      <c r="E132" s="32" t="str">
        <f t="shared" si="10"/>
        <v/>
      </c>
      <c r="F132" s="32" t="str">
        <f t="shared" si="11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 t="shared" si="6"/>
        <v/>
      </c>
      <c r="B133" s="31" t="str">
        <f t="shared" si="7"/>
        <v/>
      </c>
      <c r="C133" s="32" t="str">
        <f t="shared" si="8"/>
        <v/>
      </c>
      <c r="D133" s="32" t="str">
        <f t="shared" si="9"/>
        <v/>
      </c>
      <c r="E133" s="32" t="str">
        <f t="shared" si="10"/>
        <v/>
      </c>
      <c r="F133" s="32" t="str">
        <f t="shared" si="11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 t="shared" si="6"/>
        <v/>
      </c>
      <c r="B134" s="31" t="str">
        <f t="shared" si="7"/>
        <v/>
      </c>
      <c r="C134" s="32" t="str">
        <f t="shared" si="8"/>
        <v/>
      </c>
      <c r="D134" s="32" t="str">
        <f t="shared" si="9"/>
        <v/>
      </c>
      <c r="E134" s="32" t="str">
        <f t="shared" si="10"/>
        <v/>
      </c>
      <c r="F134" s="32" t="str">
        <f t="shared" si="11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 t="shared" si="6"/>
        <v/>
      </c>
      <c r="B135" s="31" t="str">
        <f t="shared" si="7"/>
        <v/>
      </c>
      <c r="C135" s="32" t="str">
        <f t="shared" si="8"/>
        <v/>
      </c>
      <c r="D135" s="32" t="str">
        <f t="shared" si="9"/>
        <v/>
      </c>
      <c r="E135" s="32" t="str">
        <f t="shared" si="10"/>
        <v/>
      </c>
      <c r="F135" s="32" t="str">
        <f t="shared" si="11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 t="shared" si="6"/>
        <v/>
      </c>
      <c r="B136" s="31" t="str">
        <f t="shared" si="7"/>
        <v/>
      </c>
      <c r="C136" s="32" t="str">
        <f t="shared" si="8"/>
        <v/>
      </c>
      <c r="D136" s="32" t="str">
        <f t="shared" si="9"/>
        <v/>
      </c>
      <c r="E136" s="32" t="str">
        <f t="shared" si="10"/>
        <v/>
      </c>
      <c r="F136" s="32" t="str">
        <f t="shared" si="11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 t="shared" si="6"/>
        <v/>
      </c>
      <c r="B137" s="31" t="str">
        <f t="shared" si="7"/>
        <v/>
      </c>
      <c r="C137" s="32" t="str">
        <f t="shared" si="8"/>
        <v/>
      </c>
      <c r="D137" s="32" t="str">
        <f t="shared" si="9"/>
        <v/>
      </c>
      <c r="E137" s="32" t="str">
        <f t="shared" si="10"/>
        <v/>
      </c>
      <c r="F137" s="32" t="str">
        <f t="shared" si="11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 t="shared" si="6"/>
        <v/>
      </c>
      <c r="B138" s="31" t="str">
        <f t="shared" si="7"/>
        <v/>
      </c>
      <c r="C138" s="32" t="str">
        <f t="shared" si="8"/>
        <v/>
      </c>
      <c r="D138" s="32" t="str">
        <f t="shared" si="9"/>
        <v/>
      </c>
      <c r="E138" s="32" t="str">
        <f t="shared" si="10"/>
        <v/>
      </c>
      <c r="F138" s="32" t="str">
        <f t="shared" si="11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 t="shared" si="6"/>
        <v/>
      </c>
      <c r="B139" s="31" t="str">
        <f t="shared" si="7"/>
        <v/>
      </c>
      <c r="C139" s="32" t="str">
        <f t="shared" si="8"/>
        <v/>
      </c>
      <c r="D139" s="32" t="str">
        <f t="shared" si="9"/>
        <v/>
      </c>
      <c r="E139" s="32" t="str">
        <f t="shared" si="10"/>
        <v/>
      </c>
      <c r="F139" s="32" t="str">
        <f t="shared" si="11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 t="shared" si="6"/>
        <v/>
      </c>
      <c r="B140" s="31" t="str">
        <f t="shared" si="7"/>
        <v/>
      </c>
      <c r="C140" s="32" t="str">
        <f t="shared" si="8"/>
        <v/>
      </c>
      <c r="D140" s="32" t="str">
        <f t="shared" si="9"/>
        <v/>
      </c>
      <c r="E140" s="32" t="str">
        <f t="shared" si="10"/>
        <v/>
      </c>
      <c r="F140" s="32" t="str">
        <f t="shared" si="11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 t="shared" si="6"/>
        <v/>
      </c>
      <c r="B141" s="31" t="str">
        <f t="shared" si="7"/>
        <v/>
      </c>
      <c r="C141" s="32" t="str">
        <f t="shared" si="8"/>
        <v/>
      </c>
      <c r="D141" s="32" t="str">
        <f t="shared" si="9"/>
        <v/>
      </c>
      <c r="E141" s="32" t="str">
        <f t="shared" si="10"/>
        <v/>
      </c>
      <c r="F141" s="32" t="str">
        <f t="shared" si="11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 t="shared" si="6"/>
        <v/>
      </c>
      <c r="B142" s="31" t="str">
        <f t="shared" si="7"/>
        <v/>
      </c>
      <c r="C142" s="32" t="str">
        <f t="shared" si="8"/>
        <v/>
      </c>
      <c r="D142" s="32" t="str">
        <f t="shared" si="9"/>
        <v/>
      </c>
      <c r="E142" s="32" t="str">
        <f t="shared" si="10"/>
        <v/>
      </c>
      <c r="F142" s="32" t="str">
        <f t="shared" si="11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 t="shared" ref="A143:A206" si="12">IF(controllo_valori_mens*controllo_numero_rate_mens,num_progr_rata_mens,"")</f>
        <v/>
      </c>
      <c r="B143" s="31" t="str">
        <f t="shared" ref="B143:B206" si="13">IF(controllo_valori_mens*controllo_numero_rate_mens,DATE(YEAR(data_inizio_mens),MONTH(data_inizio_mens)+num_progr_rata_mens,DAY(data_inizio_mens)),"")</f>
        <v/>
      </c>
      <c r="C143" s="32" t="str">
        <f t="shared" ref="C143:C206" si="14">IF(controllo_valori_mens*controllo_numero_rate_mens,rata_mensile_mens,"")</f>
        <v/>
      </c>
      <c r="D143" s="32" t="str">
        <f t="shared" ref="D143:D206" si="15">IF(controllo_valori_mens*controllo_numero_rate_mens,-PPMT(tasso_mens/12,num_progr_rata_mens,durata_mesi_mens,importo_prestito_mens),"")</f>
        <v/>
      </c>
      <c r="E143" s="32" t="str">
        <f t="shared" ref="E143:E206" si="16">IF(controllo_valori_mens*controllo_numero_rate_mens,-IPMT(tasso_mens/12,num_progr_rata_mens,durata_mesi_mens,importo_prestito_mens),"")</f>
        <v/>
      </c>
      <c r="F143" s="32" t="str">
        <f t="shared" ref="F143:F206" si="17">IF(controllo_valori_mens*controllo_numero_rate_mens,-FV(tasso_mens/12,num_progr_rata_mens,-rata_mensile_mens,importo_prestito_mens),"")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 t="shared" si="12"/>
        <v/>
      </c>
      <c r="B144" s="31" t="str">
        <f t="shared" si="13"/>
        <v/>
      </c>
      <c r="C144" s="32" t="str">
        <f t="shared" si="14"/>
        <v/>
      </c>
      <c r="D144" s="32" t="str">
        <f t="shared" si="15"/>
        <v/>
      </c>
      <c r="E144" s="32" t="str">
        <f t="shared" si="16"/>
        <v/>
      </c>
      <c r="F144" s="32" t="str">
        <f t="shared" si="17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 t="shared" si="12"/>
        <v/>
      </c>
      <c r="B145" s="31" t="str">
        <f t="shared" si="13"/>
        <v/>
      </c>
      <c r="C145" s="32" t="str">
        <f t="shared" si="14"/>
        <v/>
      </c>
      <c r="D145" s="32" t="str">
        <f t="shared" si="15"/>
        <v/>
      </c>
      <c r="E145" s="32" t="str">
        <f t="shared" si="16"/>
        <v/>
      </c>
      <c r="F145" s="32" t="str">
        <f t="shared" si="17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 t="shared" si="12"/>
        <v/>
      </c>
      <c r="B146" s="31" t="str">
        <f t="shared" si="13"/>
        <v/>
      </c>
      <c r="C146" s="32" t="str">
        <f t="shared" si="14"/>
        <v/>
      </c>
      <c r="D146" s="32" t="str">
        <f t="shared" si="15"/>
        <v/>
      </c>
      <c r="E146" s="32" t="str">
        <f t="shared" si="16"/>
        <v/>
      </c>
      <c r="F146" s="32" t="str">
        <f t="shared" si="17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 t="shared" si="12"/>
        <v/>
      </c>
      <c r="B147" s="31" t="str">
        <f t="shared" si="13"/>
        <v/>
      </c>
      <c r="C147" s="32" t="str">
        <f t="shared" si="14"/>
        <v/>
      </c>
      <c r="D147" s="32" t="str">
        <f t="shared" si="15"/>
        <v/>
      </c>
      <c r="E147" s="32" t="str">
        <f t="shared" si="16"/>
        <v/>
      </c>
      <c r="F147" s="32" t="str">
        <f t="shared" si="17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 t="shared" si="12"/>
        <v/>
      </c>
      <c r="B148" s="31" t="str">
        <f t="shared" si="13"/>
        <v/>
      </c>
      <c r="C148" s="32" t="str">
        <f t="shared" si="14"/>
        <v/>
      </c>
      <c r="D148" s="32" t="str">
        <f t="shared" si="15"/>
        <v/>
      </c>
      <c r="E148" s="32" t="str">
        <f t="shared" si="16"/>
        <v/>
      </c>
      <c r="F148" s="32" t="str">
        <f t="shared" si="17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 t="shared" si="12"/>
        <v/>
      </c>
      <c r="B149" s="31" t="str">
        <f t="shared" si="13"/>
        <v/>
      </c>
      <c r="C149" s="32" t="str">
        <f t="shared" si="14"/>
        <v/>
      </c>
      <c r="D149" s="32" t="str">
        <f t="shared" si="15"/>
        <v/>
      </c>
      <c r="E149" s="32" t="str">
        <f t="shared" si="16"/>
        <v/>
      </c>
      <c r="F149" s="32" t="str">
        <f t="shared" si="17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 t="shared" si="12"/>
        <v/>
      </c>
      <c r="B150" s="31" t="str">
        <f t="shared" si="13"/>
        <v/>
      </c>
      <c r="C150" s="32" t="str">
        <f t="shared" si="14"/>
        <v/>
      </c>
      <c r="D150" s="32" t="str">
        <f t="shared" si="15"/>
        <v/>
      </c>
      <c r="E150" s="32" t="str">
        <f t="shared" si="16"/>
        <v/>
      </c>
      <c r="F150" s="32" t="str">
        <f t="shared" si="17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 t="shared" si="12"/>
        <v/>
      </c>
      <c r="B151" s="31" t="str">
        <f t="shared" si="13"/>
        <v/>
      </c>
      <c r="C151" s="32" t="str">
        <f t="shared" si="14"/>
        <v/>
      </c>
      <c r="D151" s="32" t="str">
        <f t="shared" si="15"/>
        <v/>
      </c>
      <c r="E151" s="32" t="str">
        <f t="shared" si="16"/>
        <v/>
      </c>
      <c r="F151" s="32" t="str">
        <f t="shared" si="17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 t="shared" si="12"/>
        <v/>
      </c>
      <c r="B152" s="31" t="str">
        <f t="shared" si="13"/>
        <v/>
      </c>
      <c r="C152" s="32" t="str">
        <f t="shared" si="14"/>
        <v/>
      </c>
      <c r="D152" s="32" t="str">
        <f t="shared" si="15"/>
        <v/>
      </c>
      <c r="E152" s="32" t="str">
        <f t="shared" si="16"/>
        <v/>
      </c>
      <c r="F152" s="32" t="str">
        <f t="shared" si="17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 t="shared" si="12"/>
        <v/>
      </c>
      <c r="B153" s="31" t="str">
        <f t="shared" si="13"/>
        <v/>
      </c>
      <c r="C153" s="32" t="str">
        <f t="shared" si="14"/>
        <v/>
      </c>
      <c r="D153" s="32" t="str">
        <f t="shared" si="15"/>
        <v/>
      </c>
      <c r="E153" s="32" t="str">
        <f t="shared" si="16"/>
        <v/>
      </c>
      <c r="F153" s="32" t="str">
        <f t="shared" si="17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 t="shared" si="12"/>
        <v/>
      </c>
      <c r="B154" s="31" t="str">
        <f t="shared" si="13"/>
        <v/>
      </c>
      <c r="C154" s="32" t="str">
        <f t="shared" si="14"/>
        <v/>
      </c>
      <c r="D154" s="32" t="str">
        <f t="shared" si="15"/>
        <v/>
      </c>
      <c r="E154" s="32" t="str">
        <f t="shared" si="16"/>
        <v/>
      </c>
      <c r="F154" s="32" t="str">
        <f t="shared" si="17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 t="shared" si="12"/>
        <v/>
      </c>
      <c r="B155" s="31" t="str">
        <f t="shared" si="13"/>
        <v/>
      </c>
      <c r="C155" s="32" t="str">
        <f t="shared" si="14"/>
        <v/>
      </c>
      <c r="D155" s="32" t="str">
        <f t="shared" si="15"/>
        <v/>
      </c>
      <c r="E155" s="32" t="str">
        <f t="shared" si="16"/>
        <v/>
      </c>
      <c r="F155" s="32" t="str">
        <f t="shared" si="17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 t="shared" si="12"/>
        <v/>
      </c>
      <c r="B156" s="31" t="str">
        <f t="shared" si="13"/>
        <v/>
      </c>
      <c r="C156" s="32" t="str">
        <f t="shared" si="14"/>
        <v/>
      </c>
      <c r="D156" s="32" t="str">
        <f t="shared" si="15"/>
        <v/>
      </c>
      <c r="E156" s="32" t="str">
        <f t="shared" si="16"/>
        <v/>
      </c>
      <c r="F156" s="32" t="str">
        <f t="shared" si="17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 t="shared" si="12"/>
        <v/>
      </c>
      <c r="B157" s="31" t="str">
        <f t="shared" si="13"/>
        <v/>
      </c>
      <c r="C157" s="32" t="str">
        <f t="shared" si="14"/>
        <v/>
      </c>
      <c r="D157" s="32" t="str">
        <f t="shared" si="15"/>
        <v/>
      </c>
      <c r="E157" s="32" t="str">
        <f t="shared" si="16"/>
        <v/>
      </c>
      <c r="F157" s="32" t="str">
        <f t="shared" si="17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 t="shared" si="12"/>
        <v/>
      </c>
      <c r="B158" s="31" t="str">
        <f t="shared" si="13"/>
        <v/>
      </c>
      <c r="C158" s="32" t="str">
        <f t="shared" si="14"/>
        <v/>
      </c>
      <c r="D158" s="32" t="str">
        <f t="shared" si="15"/>
        <v/>
      </c>
      <c r="E158" s="32" t="str">
        <f t="shared" si="16"/>
        <v/>
      </c>
      <c r="F158" s="32" t="str">
        <f t="shared" si="17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 t="shared" si="12"/>
        <v/>
      </c>
      <c r="B159" s="31" t="str">
        <f t="shared" si="13"/>
        <v/>
      </c>
      <c r="C159" s="32" t="str">
        <f t="shared" si="14"/>
        <v/>
      </c>
      <c r="D159" s="32" t="str">
        <f t="shared" si="15"/>
        <v/>
      </c>
      <c r="E159" s="32" t="str">
        <f t="shared" si="16"/>
        <v/>
      </c>
      <c r="F159" s="32" t="str">
        <f t="shared" si="17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 t="shared" si="12"/>
        <v/>
      </c>
      <c r="B160" s="31" t="str">
        <f t="shared" si="13"/>
        <v/>
      </c>
      <c r="C160" s="32" t="str">
        <f t="shared" si="14"/>
        <v/>
      </c>
      <c r="D160" s="32" t="str">
        <f t="shared" si="15"/>
        <v/>
      </c>
      <c r="E160" s="32" t="str">
        <f t="shared" si="16"/>
        <v/>
      </c>
      <c r="F160" s="32" t="str">
        <f t="shared" si="17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 t="shared" si="12"/>
        <v/>
      </c>
      <c r="B161" s="31" t="str">
        <f t="shared" si="13"/>
        <v/>
      </c>
      <c r="C161" s="32" t="str">
        <f t="shared" si="14"/>
        <v/>
      </c>
      <c r="D161" s="32" t="str">
        <f t="shared" si="15"/>
        <v/>
      </c>
      <c r="E161" s="32" t="str">
        <f t="shared" si="16"/>
        <v/>
      </c>
      <c r="F161" s="32" t="str">
        <f t="shared" si="17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 t="shared" si="12"/>
        <v/>
      </c>
      <c r="B162" s="31" t="str">
        <f t="shared" si="13"/>
        <v/>
      </c>
      <c r="C162" s="32" t="str">
        <f t="shared" si="14"/>
        <v/>
      </c>
      <c r="D162" s="32" t="str">
        <f t="shared" si="15"/>
        <v/>
      </c>
      <c r="E162" s="32" t="str">
        <f t="shared" si="16"/>
        <v/>
      </c>
      <c r="F162" s="32" t="str">
        <f t="shared" si="17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 t="shared" si="12"/>
        <v/>
      </c>
      <c r="B163" s="31" t="str">
        <f t="shared" si="13"/>
        <v/>
      </c>
      <c r="C163" s="32" t="str">
        <f t="shared" si="14"/>
        <v/>
      </c>
      <c r="D163" s="32" t="str">
        <f t="shared" si="15"/>
        <v/>
      </c>
      <c r="E163" s="32" t="str">
        <f t="shared" si="16"/>
        <v/>
      </c>
      <c r="F163" s="32" t="str">
        <f t="shared" si="17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 t="shared" si="12"/>
        <v/>
      </c>
      <c r="B164" s="31" t="str">
        <f t="shared" si="13"/>
        <v/>
      </c>
      <c r="C164" s="32" t="str">
        <f t="shared" si="14"/>
        <v/>
      </c>
      <c r="D164" s="32" t="str">
        <f t="shared" si="15"/>
        <v/>
      </c>
      <c r="E164" s="32" t="str">
        <f t="shared" si="16"/>
        <v/>
      </c>
      <c r="F164" s="32" t="str">
        <f t="shared" si="17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 t="shared" si="12"/>
        <v/>
      </c>
      <c r="B165" s="31" t="str">
        <f t="shared" si="13"/>
        <v/>
      </c>
      <c r="C165" s="32" t="str">
        <f t="shared" si="14"/>
        <v/>
      </c>
      <c r="D165" s="32" t="str">
        <f t="shared" si="15"/>
        <v/>
      </c>
      <c r="E165" s="32" t="str">
        <f t="shared" si="16"/>
        <v/>
      </c>
      <c r="F165" s="32" t="str">
        <f t="shared" si="17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 t="shared" si="12"/>
        <v/>
      </c>
      <c r="B166" s="31" t="str">
        <f t="shared" si="13"/>
        <v/>
      </c>
      <c r="C166" s="32" t="str">
        <f t="shared" si="14"/>
        <v/>
      </c>
      <c r="D166" s="32" t="str">
        <f t="shared" si="15"/>
        <v/>
      </c>
      <c r="E166" s="32" t="str">
        <f t="shared" si="16"/>
        <v/>
      </c>
      <c r="F166" s="32" t="str">
        <f t="shared" si="17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 t="shared" si="12"/>
        <v/>
      </c>
      <c r="B167" s="31" t="str">
        <f t="shared" si="13"/>
        <v/>
      </c>
      <c r="C167" s="32" t="str">
        <f t="shared" si="14"/>
        <v/>
      </c>
      <c r="D167" s="32" t="str">
        <f t="shared" si="15"/>
        <v/>
      </c>
      <c r="E167" s="32" t="str">
        <f t="shared" si="16"/>
        <v/>
      </c>
      <c r="F167" s="32" t="str">
        <f t="shared" si="17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 t="shared" si="12"/>
        <v/>
      </c>
      <c r="B168" s="31" t="str">
        <f t="shared" si="13"/>
        <v/>
      </c>
      <c r="C168" s="32" t="str">
        <f t="shared" si="14"/>
        <v/>
      </c>
      <c r="D168" s="32" t="str">
        <f t="shared" si="15"/>
        <v/>
      </c>
      <c r="E168" s="32" t="str">
        <f t="shared" si="16"/>
        <v/>
      </c>
      <c r="F168" s="32" t="str">
        <f t="shared" si="17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 t="shared" si="12"/>
        <v/>
      </c>
      <c r="B169" s="31" t="str">
        <f t="shared" si="13"/>
        <v/>
      </c>
      <c r="C169" s="32" t="str">
        <f t="shared" si="14"/>
        <v/>
      </c>
      <c r="D169" s="32" t="str">
        <f t="shared" si="15"/>
        <v/>
      </c>
      <c r="E169" s="32" t="str">
        <f t="shared" si="16"/>
        <v/>
      </c>
      <c r="F169" s="32" t="str">
        <f t="shared" si="17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 t="shared" si="12"/>
        <v/>
      </c>
      <c r="B170" s="31" t="str">
        <f t="shared" si="13"/>
        <v/>
      </c>
      <c r="C170" s="32" t="str">
        <f t="shared" si="14"/>
        <v/>
      </c>
      <c r="D170" s="32" t="str">
        <f t="shared" si="15"/>
        <v/>
      </c>
      <c r="E170" s="32" t="str">
        <f t="shared" si="16"/>
        <v/>
      </c>
      <c r="F170" s="32" t="str">
        <f t="shared" si="17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 t="shared" si="12"/>
        <v/>
      </c>
      <c r="B171" s="31" t="str">
        <f t="shared" si="13"/>
        <v/>
      </c>
      <c r="C171" s="32" t="str">
        <f t="shared" si="14"/>
        <v/>
      </c>
      <c r="D171" s="32" t="str">
        <f t="shared" si="15"/>
        <v/>
      </c>
      <c r="E171" s="32" t="str">
        <f t="shared" si="16"/>
        <v/>
      </c>
      <c r="F171" s="32" t="str">
        <f t="shared" si="17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 t="shared" si="12"/>
        <v/>
      </c>
      <c r="B172" s="31" t="str">
        <f t="shared" si="13"/>
        <v/>
      </c>
      <c r="C172" s="32" t="str">
        <f t="shared" si="14"/>
        <v/>
      </c>
      <c r="D172" s="32" t="str">
        <f t="shared" si="15"/>
        <v/>
      </c>
      <c r="E172" s="32" t="str">
        <f t="shared" si="16"/>
        <v/>
      </c>
      <c r="F172" s="32" t="str">
        <f t="shared" si="17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 t="shared" si="12"/>
        <v/>
      </c>
      <c r="B173" s="31" t="str">
        <f t="shared" si="13"/>
        <v/>
      </c>
      <c r="C173" s="32" t="str">
        <f t="shared" si="14"/>
        <v/>
      </c>
      <c r="D173" s="32" t="str">
        <f t="shared" si="15"/>
        <v/>
      </c>
      <c r="E173" s="32" t="str">
        <f t="shared" si="16"/>
        <v/>
      </c>
      <c r="F173" s="32" t="str">
        <f t="shared" si="17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 t="shared" si="12"/>
        <v/>
      </c>
      <c r="B174" s="31" t="str">
        <f t="shared" si="13"/>
        <v/>
      </c>
      <c r="C174" s="32" t="str">
        <f t="shared" si="14"/>
        <v/>
      </c>
      <c r="D174" s="32" t="str">
        <f t="shared" si="15"/>
        <v/>
      </c>
      <c r="E174" s="32" t="str">
        <f t="shared" si="16"/>
        <v/>
      </c>
      <c r="F174" s="32" t="str">
        <f t="shared" si="17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 t="shared" si="12"/>
        <v/>
      </c>
      <c r="B175" s="31" t="str">
        <f t="shared" si="13"/>
        <v/>
      </c>
      <c r="C175" s="32" t="str">
        <f t="shared" si="14"/>
        <v/>
      </c>
      <c r="D175" s="32" t="str">
        <f t="shared" si="15"/>
        <v/>
      </c>
      <c r="E175" s="32" t="str">
        <f t="shared" si="16"/>
        <v/>
      </c>
      <c r="F175" s="32" t="str">
        <f t="shared" si="17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 t="shared" si="12"/>
        <v/>
      </c>
      <c r="B176" s="31" t="str">
        <f t="shared" si="13"/>
        <v/>
      </c>
      <c r="C176" s="32" t="str">
        <f t="shared" si="14"/>
        <v/>
      </c>
      <c r="D176" s="32" t="str">
        <f t="shared" si="15"/>
        <v/>
      </c>
      <c r="E176" s="32" t="str">
        <f t="shared" si="16"/>
        <v/>
      </c>
      <c r="F176" s="32" t="str">
        <f t="shared" si="17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 t="shared" si="12"/>
        <v/>
      </c>
      <c r="B177" s="31" t="str">
        <f t="shared" si="13"/>
        <v/>
      </c>
      <c r="C177" s="32" t="str">
        <f t="shared" si="14"/>
        <v/>
      </c>
      <c r="D177" s="32" t="str">
        <f t="shared" si="15"/>
        <v/>
      </c>
      <c r="E177" s="32" t="str">
        <f t="shared" si="16"/>
        <v/>
      </c>
      <c r="F177" s="32" t="str">
        <f t="shared" si="17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 t="shared" si="12"/>
        <v/>
      </c>
      <c r="B178" s="31" t="str">
        <f t="shared" si="13"/>
        <v/>
      </c>
      <c r="C178" s="32" t="str">
        <f t="shared" si="14"/>
        <v/>
      </c>
      <c r="D178" s="32" t="str">
        <f t="shared" si="15"/>
        <v/>
      </c>
      <c r="E178" s="32" t="str">
        <f t="shared" si="16"/>
        <v/>
      </c>
      <c r="F178" s="32" t="str">
        <f t="shared" si="17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 t="shared" si="12"/>
        <v/>
      </c>
      <c r="B179" s="31" t="str">
        <f t="shared" si="13"/>
        <v/>
      </c>
      <c r="C179" s="32" t="str">
        <f t="shared" si="14"/>
        <v/>
      </c>
      <c r="D179" s="32" t="str">
        <f t="shared" si="15"/>
        <v/>
      </c>
      <c r="E179" s="32" t="str">
        <f t="shared" si="16"/>
        <v/>
      </c>
      <c r="F179" s="32" t="str">
        <f t="shared" si="17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 t="shared" si="12"/>
        <v/>
      </c>
      <c r="B180" s="31" t="str">
        <f t="shared" si="13"/>
        <v/>
      </c>
      <c r="C180" s="32" t="str">
        <f t="shared" si="14"/>
        <v/>
      </c>
      <c r="D180" s="32" t="str">
        <f t="shared" si="15"/>
        <v/>
      </c>
      <c r="E180" s="32" t="str">
        <f t="shared" si="16"/>
        <v/>
      </c>
      <c r="F180" s="32" t="str">
        <f t="shared" si="17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 t="shared" si="12"/>
        <v/>
      </c>
      <c r="B181" s="31" t="str">
        <f t="shared" si="13"/>
        <v/>
      </c>
      <c r="C181" s="32" t="str">
        <f t="shared" si="14"/>
        <v/>
      </c>
      <c r="D181" s="32" t="str">
        <f t="shared" si="15"/>
        <v/>
      </c>
      <c r="E181" s="32" t="str">
        <f t="shared" si="16"/>
        <v/>
      </c>
      <c r="F181" s="32" t="str">
        <f t="shared" si="17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 t="shared" si="12"/>
        <v/>
      </c>
      <c r="B182" s="31" t="str">
        <f t="shared" si="13"/>
        <v/>
      </c>
      <c r="C182" s="32" t="str">
        <f t="shared" si="14"/>
        <v/>
      </c>
      <c r="D182" s="32" t="str">
        <f t="shared" si="15"/>
        <v/>
      </c>
      <c r="E182" s="32" t="str">
        <f t="shared" si="16"/>
        <v/>
      </c>
      <c r="F182" s="32" t="str">
        <f t="shared" si="17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 t="shared" si="12"/>
        <v/>
      </c>
      <c r="B183" s="31" t="str">
        <f t="shared" si="13"/>
        <v/>
      </c>
      <c r="C183" s="32" t="str">
        <f t="shared" si="14"/>
        <v/>
      </c>
      <c r="D183" s="32" t="str">
        <f t="shared" si="15"/>
        <v/>
      </c>
      <c r="E183" s="32" t="str">
        <f t="shared" si="16"/>
        <v/>
      </c>
      <c r="F183" s="32" t="str">
        <f t="shared" si="17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 t="shared" si="12"/>
        <v/>
      </c>
      <c r="B184" s="31" t="str">
        <f t="shared" si="13"/>
        <v/>
      </c>
      <c r="C184" s="32" t="str">
        <f t="shared" si="14"/>
        <v/>
      </c>
      <c r="D184" s="32" t="str">
        <f t="shared" si="15"/>
        <v/>
      </c>
      <c r="E184" s="32" t="str">
        <f t="shared" si="16"/>
        <v/>
      </c>
      <c r="F184" s="32" t="str">
        <f t="shared" si="17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 t="shared" si="12"/>
        <v/>
      </c>
      <c r="B185" s="31" t="str">
        <f t="shared" si="13"/>
        <v/>
      </c>
      <c r="C185" s="32" t="str">
        <f t="shared" si="14"/>
        <v/>
      </c>
      <c r="D185" s="32" t="str">
        <f t="shared" si="15"/>
        <v/>
      </c>
      <c r="E185" s="32" t="str">
        <f t="shared" si="16"/>
        <v/>
      </c>
      <c r="F185" s="32" t="str">
        <f t="shared" si="17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 t="shared" si="12"/>
        <v/>
      </c>
      <c r="B186" s="31" t="str">
        <f t="shared" si="13"/>
        <v/>
      </c>
      <c r="C186" s="32" t="str">
        <f t="shared" si="14"/>
        <v/>
      </c>
      <c r="D186" s="32" t="str">
        <f t="shared" si="15"/>
        <v/>
      </c>
      <c r="E186" s="32" t="str">
        <f t="shared" si="16"/>
        <v/>
      </c>
      <c r="F186" s="32" t="str">
        <f t="shared" si="17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 t="shared" si="12"/>
        <v/>
      </c>
      <c r="B187" s="31" t="str">
        <f t="shared" si="13"/>
        <v/>
      </c>
      <c r="C187" s="32" t="str">
        <f t="shared" si="14"/>
        <v/>
      </c>
      <c r="D187" s="32" t="str">
        <f t="shared" si="15"/>
        <v/>
      </c>
      <c r="E187" s="32" t="str">
        <f t="shared" si="16"/>
        <v/>
      </c>
      <c r="F187" s="32" t="str">
        <f t="shared" si="17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 t="shared" si="12"/>
        <v/>
      </c>
      <c r="B188" s="31" t="str">
        <f t="shared" si="13"/>
        <v/>
      </c>
      <c r="C188" s="32" t="str">
        <f t="shared" si="14"/>
        <v/>
      </c>
      <c r="D188" s="32" t="str">
        <f t="shared" si="15"/>
        <v/>
      </c>
      <c r="E188" s="32" t="str">
        <f t="shared" si="16"/>
        <v/>
      </c>
      <c r="F188" s="32" t="str">
        <f t="shared" si="17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 t="shared" si="12"/>
        <v/>
      </c>
      <c r="B189" s="31" t="str">
        <f t="shared" si="13"/>
        <v/>
      </c>
      <c r="C189" s="32" t="str">
        <f t="shared" si="14"/>
        <v/>
      </c>
      <c r="D189" s="32" t="str">
        <f t="shared" si="15"/>
        <v/>
      </c>
      <c r="E189" s="32" t="str">
        <f t="shared" si="16"/>
        <v/>
      </c>
      <c r="F189" s="32" t="str">
        <f t="shared" si="17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 t="shared" si="12"/>
        <v/>
      </c>
      <c r="B190" s="31" t="str">
        <f t="shared" si="13"/>
        <v/>
      </c>
      <c r="C190" s="32" t="str">
        <f t="shared" si="14"/>
        <v/>
      </c>
      <c r="D190" s="32" t="str">
        <f t="shared" si="15"/>
        <v/>
      </c>
      <c r="E190" s="32" t="str">
        <f t="shared" si="16"/>
        <v/>
      </c>
      <c r="F190" s="32" t="str">
        <f t="shared" si="17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 t="shared" si="12"/>
        <v/>
      </c>
      <c r="B191" s="31" t="str">
        <f t="shared" si="13"/>
        <v/>
      </c>
      <c r="C191" s="32" t="str">
        <f t="shared" si="14"/>
        <v/>
      </c>
      <c r="D191" s="32" t="str">
        <f t="shared" si="15"/>
        <v/>
      </c>
      <c r="E191" s="32" t="str">
        <f t="shared" si="16"/>
        <v/>
      </c>
      <c r="F191" s="32" t="str">
        <f t="shared" si="17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 t="shared" si="12"/>
        <v/>
      </c>
      <c r="B192" s="31" t="str">
        <f t="shared" si="13"/>
        <v/>
      </c>
      <c r="C192" s="32" t="str">
        <f t="shared" si="14"/>
        <v/>
      </c>
      <c r="D192" s="32" t="str">
        <f t="shared" si="15"/>
        <v/>
      </c>
      <c r="E192" s="32" t="str">
        <f t="shared" si="16"/>
        <v/>
      </c>
      <c r="F192" s="32" t="str">
        <f t="shared" si="17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 t="shared" si="12"/>
        <v/>
      </c>
      <c r="B193" s="31" t="str">
        <f t="shared" si="13"/>
        <v/>
      </c>
      <c r="C193" s="32" t="str">
        <f t="shared" si="14"/>
        <v/>
      </c>
      <c r="D193" s="32" t="str">
        <f t="shared" si="15"/>
        <v/>
      </c>
      <c r="E193" s="32" t="str">
        <f t="shared" si="16"/>
        <v/>
      </c>
      <c r="F193" s="32" t="str">
        <f t="shared" si="17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 t="shared" si="12"/>
        <v/>
      </c>
      <c r="B194" s="31" t="str">
        <f t="shared" si="13"/>
        <v/>
      </c>
      <c r="C194" s="32" t="str">
        <f t="shared" si="14"/>
        <v/>
      </c>
      <c r="D194" s="32" t="str">
        <f t="shared" si="15"/>
        <v/>
      </c>
      <c r="E194" s="32" t="str">
        <f t="shared" si="16"/>
        <v/>
      </c>
      <c r="F194" s="32" t="str">
        <f t="shared" si="17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 t="shared" si="12"/>
        <v/>
      </c>
      <c r="B195" s="31" t="str">
        <f t="shared" si="13"/>
        <v/>
      </c>
      <c r="C195" s="32" t="str">
        <f t="shared" si="14"/>
        <v/>
      </c>
      <c r="D195" s="32" t="str">
        <f t="shared" si="15"/>
        <v/>
      </c>
      <c r="E195" s="32" t="str">
        <f t="shared" si="16"/>
        <v/>
      </c>
      <c r="F195" s="32" t="str">
        <f t="shared" si="17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 t="shared" si="12"/>
        <v/>
      </c>
      <c r="B196" s="31" t="str">
        <f t="shared" si="13"/>
        <v/>
      </c>
      <c r="C196" s="32" t="str">
        <f t="shared" si="14"/>
        <v/>
      </c>
      <c r="D196" s="32" t="str">
        <f t="shared" si="15"/>
        <v/>
      </c>
      <c r="E196" s="32" t="str">
        <f t="shared" si="16"/>
        <v/>
      </c>
      <c r="F196" s="32" t="str">
        <f t="shared" si="17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 t="shared" si="12"/>
        <v/>
      </c>
      <c r="B197" s="31" t="str">
        <f t="shared" si="13"/>
        <v/>
      </c>
      <c r="C197" s="32" t="str">
        <f t="shared" si="14"/>
        <v/>
      </c>
      <c r="D197" s="32" t="str">
        <f t="shared" si="15"/>
        <v/>
      </c>
      <c r="E197" s="32" t="str">
        <f t="shared" si="16"/>
        <v/>
      </c>
      <c r="F197" s="32" t="str">
        <f t="shared" si="17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 t="shared" si="12"/>
        <v/>
      </c>
      <c r="B198" s="31" t="str">
        <f t="shared" si="13"/>
        <v/>
      </c>
      <c r="C198" s="32" t="str">
        <f t="shared" si="14"/>
        <v/>
      </c>
      <c r="D198" s="32" t="str">
        <f t="shared" si="15"/>
        <v/>
      </c>
      <c r="E198" s="32" t="str">
        <f t="shared" si="16"/>
        <v/>
      </c>
      <c r="F198" s="32" t="str">
        <f t="shared" si="17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 t="shared" si="12"/>
        <v/>
      </c>
      <c r="B199" s="31" t="str">
        <f t="shared" si="13"/>
        <v/>
      </c>
      <c r="C199" s="32" t="str">
        <f t="shared" si="14"/>
        <v/>
      </c>
      <c r="D199" s="32" t="str">
        <f t="shared" si="15"/>
        <v/>
      </c>
      <c r="E199" s="32" t="str">
        <f t="shared" si="16"/>
        <v/>
      </c>
      <c r="F199" s="32" t="str">
        <f t="shared" si="17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 t="shared" si="12"/>
        <v/>
      </c>
      <c r="B200" s="31" t="str">
        <f t="shared" si="13"/>
        <v/>
      </c>
      <c r="C200" s="32" t="str">
        <f t="shared" si="14"/>
        <v/>
      </c>
      <c r="D200" s="32" t="str">
        <f t="shared" si="15"/>
        <v/>
      </c>
      <c r="E200" s="32" t="str">
        <f t="shared" si="16"/>
        <v/>
      </c>
      <c r="F200" s="32" t="str">
        <f t="shared" si="17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 t="shared" si="12"/>
        <v/>
      </c>
      <c r="B201" s="31" t="str">
        <f t="shared" si="13"/>
        <v/>
      </c>
      <c r="C201" s="32" t="str">
        <f t="shared" si="14"/>
        <v/>
      </c>
      <c r="D201" s="32" t="str">
        <f t="shared" si="15"/>
        <v/>
      </c>
      <c r="E201" s="32" t="str">
        <f t="shared" si="16"/>
        <v/>
      </c>
      <c r="F201" s="32" t="str">
        <f t="shared" si="17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 t="shared" si="12"/>
        <v/>
      </c>
      <c r="B202" s="31" t="str">
        <f t="shared" si="13"/>
        <v/>
      </c>
      <c r="C202" s="32" t="str">
        <f t="shared" si="14"/>
        <v/>
      </c>
      <c r="D202" s="32" t="str">
        <f t="shared" si="15"/>
        <v/>
      </c>
      <c r="E202" s="32" t="str">
        <f t="shared" si="16"/>
        <v/>
      </c>
      <c r="F202" s="32" t="str">
        <f t="shared" si="17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 t="shared" si="12"/>
        <v/>
      </c>
      <c r="B203" s="31" t="str">
        <f t="shared" si="13"/>
        <v/>
      </c>
      <c r="C203" s="32" t="str">
        <f t="shared" si="14"/>
        <v/>
      </c>
      <c r="D203" s="32" t="str">
        <f t="shared" si="15"/>
        <v/>
      </c>
      <c r="E203" s="32" t="str">
        <f t="shared" si="16"/>
        <v/>
      </c>
      <c r="F203" s="32" t="str">
        <f t="shared" si="17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 t="shared" si="12"/>
        <v/>
      </c>
      <c r="B204" s="31" t="str">
        <f t="shared" si="13"/>
        <v/>
      </c>
      <c r="C204" s="32" t="str">
        <f t="shared" si="14"/>
        <v/>
      </c>
      <c r="D204" s="32" t="str">
        <f t="shared" si="15"/>
        <v/>
      </c>
      <c r="E204" s="32" t="str">
        <f t="shared" si="16"/>
        <v/>
      </c>
      <c r="F204" s="32" t="str">
        <f t="shared" si="17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 t="shared" si="12"/>
        <v/>
      </c>
      <c r="B205" s="31" t="str">
        <f t="shared" si="13"/>
        <v/>
      </c>
      <c r="C205" s="32" t="str">
        <f t="shared" si="14"/>
        <v/>
      </c>
      <c r="D205" s="32" t="str">
        <f t="shared" si="15"/>
        <v/>
      </c>
      <c r="E205" s="32" t="str">
        <f t="shared" si="16"/>
        <v/>
      </c>
      <c r="F205" s="32" t="str">
        <f t="shared" si="17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 t="shared" si="12"/>
        <v/>
      </c>
      <c r="B206" s="31" t="str">
        <f t="shared" si="13"/>
        <v/>
      </c>
      <c r="C206" s="32" t="str">
        <f t="shared" si="14"/>
        <v/>
      </c>
      <c r="D206" s="32" t="str">
        <f t="shared" si="15"/>
        <v/>
      </c>
      <c r="E206" s="32" t="str">
        <f t="shared" si="16"/>
        <v/>
      </c>
      <c r="F206" s="32" t="str">
        <f t="shared" si="17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 t="shared" ref="A207:A270" si="18">IF(controllo_valori_mens*controllo_numero_rate_mens,num_progr_rata_mens,"")</f>
        <v/>
      </c>
      <c r="B207" s="31" t="str">
        <f t="shared" ref="B207:B270" si="19">IF(controllo_valori_mens*controllo_numero_rate_mens,DATE(YEAR(data_inizio_mens),MONTH(data_inizio_mens)+num_progr_rata_mens,DAY(data_inizio_mens)),"")</f>
        <v/>
      </c>
      <c r="C207" s="32" t="str">
        <f t="shared" ref="C207:C270" si="20">IF(controllo_valori_mens*controllo_numero_rate_mens,rata_mensile_mens,"")</f>
        <v/>
      </c>
      <c r="D207" s="32" t="str">
        <f t="shared" ref="D207:D270" si="21">IF(controllo_valori_mens*controllo_numero_rate_mens,-PPMT(tasso_mens/12,num_progr_rata_mens,durata_mesi_mens,importo_prestito_mens),"")</f>
        <v/>
      </c>
      <c r="E207" s="32" t="str">
        <f t="shared" ref="E207:E270" si="22">IF(controllo_valori_mens*controllo_numero_rate_mens,-IPMT(tasso_mens/12,num_progr_rata_mens,durata_mesi_mens,importo_prestito_mens),"")</f>
        <v/>
      </c>
      <c r="F207" s="32" t="str">
        <f t="shared" ref="F207:F270" si="23">IF(controllo_valori_mens*controllo_numero_rate_mens,-FV(tasso_mens/12,num_progr_rata_mens,-rata_mensile_mens,importo_prestito_mens),"")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 t="shared" si="18"/>
        <v/>
      </c>
      <c r="B208" s="31" t="str">
        <f t="shared" si="19"/>
        <v/>
      </c>
      <c r="C208" s="32" t="str">
        <f t="shared" si="20"/>
        <v/>
      </c>
      <c r="D208" s="32" t="str">
        <f t="shared" si="21"/>
        <v/>
      </c>
      <c r="E208" s="32" t="str">
        <f t="shared" si="22"/>
        <v/>
      </c>
      <c r="F208" s="32" t="str">
        <f t="shared" si="23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 t="shared" si="18"/>
        <v/>
      </c>
      <c r="B209" s="31" t="str">
        <f t="shared" si="19"/>
        <v/>
      </c>
      <c r="C209" s="32" t="str">
        <f t="shared" si="20"/>
        <v/>
      </c>
      <c r="D209" s="32" t="str">
        <f t="shared" si="21"/>
        <v/>
      </c>
      <c r="E209" s="32" t="str">
        <f t="shared" si="22"/>
        <v/>
      </c>
      <c r="F209" s="32" t="str">
        <f t="shared" si="23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 t="shared" si="18"/>
        <v/>
      </c>
      <c r="B210" s="31" t="str">
        <f t="shared" si="19"/>
        <v/>
      </c>
      <c r="C210" s="32" t="str">
        <f t="shared" si="20"/>
        <v/>
      </c>
      <c r="D210" s="32" t="str">
        <f t="shared" si="21"/>
        <v/>
      </c>
      <c r="E210" s="32" t="str">
        <f t="shared" si="22"/>
        <v/>
      </c>
      <c r="F210" s="32" t="str">
        <f t="shared" si="23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 t="shared" si="18"/>
        <v/>
      </c>
      <c r="B211" s="31" t="str">
        <f t="shared" si="19"/>
        <v/>
      </c>
      <c r="C211" s="32" t="str">
        <f t="shared" si="20"/>
        <v/>
      </c>
      <c r="D211" s="32" t="str">
        <f t="shared" si="21"/>
        <v/>
      </c>
      <c r="E211" s="32" t="str">
        <f t="shared" si="22"/>
        <v/>
      </c>
      <c r="F211" s="32" t="str">
        <f t="shared" si="23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 t="shared" si="18"/>
        <v/>
      </c>
      <c r="B212" s="31" t="str">
        <f t="shared" si="19"/>
        <v/>
      </c>
      <c r="C212" s="32" t="str">
        <f t="shared" si="20"/>
        <v/>
      </c>
      <c r="D212" s="32" t="str">
        <f t="shared" si="21"/>
        <v/>
      </c>
      <c r="E212" s="32" t="str">
        <f t="shared" si="22"/>
        <v/>
      </c>
      <c r="F212" s="32" t="str">
        <f t="shared" si="23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 t="shared" si="18"/>
        <v/>
      </c>
      <c r="B213" s="31" t="str">
        <f t="shared" si="19"/>
        <v/>
      </c>
      <c r="C213" s="32" t="str">
        <f t="shared" si="20"/>
        <v/>
      </c>
      <c r="D213" s="32" t="str">
        <f t="shared" si="21"/>
        <v/>
      </c>
      <c r="E213" s="32" t="str">
        <f t="shared" si="22"/>
        <v/>
      </c>
      <c r="F213" s="32" t="str">
        <f t="shared" si="23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 t="shared" si="18"/>
        <v/>
      </c>
      <c r="B214" s="31" t="str">
        <f t="shared" si="19"/>
        <v/>
      </c>
      <c r="C214" s="32" t="str">
        <f t="shared" si="20"/>
        <v/>
      </c>
      <c r="D214" s="32" t="str">
        <f t="shared" si="21"/>
        <v/>
      </c>
      <c r="E214" s="32" t="str">
        <f t="shared" si="22"/>
        <v/>
      </c>
      <c r="F214" s="32" t="str">
        <f t="shared" si="23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 t="shared" si="18"/>
        <v/>
      </c>
      <c r="B215" s="31" t="str">
        <f t="shared" si="19"/>
        <v/>
      </c>
      <c r="C215" s="32" t="str">
        <f t="shared" si="20"/>
        <v/>
      </c>
      <c r="D215" s="32" t="str">
        <f t="shared" si="21"/>
        <v/>
      </c>
      <c r="E215" s="32" t="str">
        <f t="shared" si="22"/>
        <v/>
      </c>
      <c r="F215" s="32" t="str">
        <f t="shared" si="23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 t="shared" si="18"/>
        <v/>
      </c>
      <c r="B216" s="31" t="str">
        <f t="shared" si="19"/>
        <v/>
      </c>
      <c r="C216" s="32" t="str">
        <f t="shared" si="20"/>
        <v/>
      </c>
      <c r="D216" s="32" t="str">
        <f t="shared" si="21"/>
        <v/>
      </c>
      <c r="E216" s="32" t="str">
        <f t="shared" si="22"/>
        <v/>
      </c>
      <c r="F216" s="32" t="str">
        <f t="shared" si="23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 t="shared" si="18"/>
        <v/>
      </c>
      <c r="B217" s="31" t="str">
        <f t="shared" si="19"/>
        <v/>
      </c>
      <c r="C217" s="32" t="str">
        <f t="shared" si="20"/>
        <v/>
      </c>
      <c r="D217" s="32" t="str">
        <f t="shared" si="21"/>
        <v/>
      </c>
      <c r="E217" s="32" t="str">
        <f t="shared" si="22"/>
        <v/>
      </c>
      <c r="F217" s="32" t="str">
        <f t="shared" si="23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 t="shared" si="18"/>
        <v/>
      </c>
      <c r="B218" s="31" t="str">
        <f t="shared" si="19"/>
        <v/>
      </c>
      <c r="C218" s="32" t="str">
        <f t="shared" si="20"/>
        <v/>
      </c>
      <c r="D218" s="32" t="str">
        <f t="shared" si="21"/>
        <v/>
      </c>
      <c r="E218" s="32" t="str">
        <f t="shared" si="22"/>
        <v/>
      </c>
      <c r="F218" s="32" t="str">
        <f t="shared" si="23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 t="shared" si="18"/>
        <v/>
      </c>
      <c r="B219" s="31" t="str">
        <f t="shared" si="19"/>
        <v/>
      </c>
      <c r="C219" s="32" t="str">
        <f t="shared" si="20"/>
        <v/>
      </c>
      <c r="D219" s="32" t="str">
        <f t="shared" si="21"/>
        <v/>
      </c>
      <c r="E219" s="32" t="str">
        <f t="shared" si="22"/>
        <v/>
      </c>
      <c r="F219" s="32" t="str">
        <f t="shared" si="23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 t="shared" si="18"/>
        <v/>
      </c>
      <c r="B220" s="31" t="str">
        <f t="shared" si="19"/>
        <v/>
      </c>
      <c r="C220" s="32" t="str">
        <f t="shared" si="20"/>
        <v/>
      </c>
      <c r="D220" s="32" t="str">
        <f t="shared" si="21"/>
        <v/>
      </c>
      <c r="E220" s="32" t="str">
        <f t="shared" si="22"/>
        <v/>
      </c>
      <c r="F220" s="32" t="str">
        <f t="shared" si="23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 t="shared" si="18"/>
        <v/>
      </c>
      <c r="B221" s="31" t="str">
        <f t="shared" si="19"/>
        <v/>
      </c>
      <c r="C221" s="32" t="str">
        <f t="shared" si="20"/>
        <v/>
      </c>
      <c r="D221" s="32" t="str">
        <f t="shared" si="21"/>
        <v/>
      </c>
      <c r="E221" s="32" t="str">
        <f t="shared" si="22"/>
        <v/>
      </c>
      <c r="F221" s="32" t="str">
        <f t="shared" si="23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 t="shared" si="18"/>
        <v/>
      </c>
      <c r="B222" s="31" t="str">
        <f t="shared" si="19"/>
        <v/>
      </c>
      <c r="C222" s="32" t="str">
        <f t="shared" si="20"/>
        <v/>
      </c>
      <c r="D222" s="32" t="str">
        <f t="shared" si="21"/>
        <v/>
      </c>
      <c r="E222" s="32" t="str">
        <f t="shared" si="22"/>
        <v/>
      </c>
      <c r="F222" s="32" t="str">
        <f t="shared" si="23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 t="shared" si="18"/>
        <v/>
      </c>
      <c r="B223" s="31" t="str">
        <f t="shared" si="19"/>
        <v/>
      </c>
      <c r="C223" s="32" t="str">
        <f t="shared" si="20"/>
        <v/>
      </c>
      <c r="D223" s="32" t="str">
        <f t="shared" si="21"/>
        <v/>
      </c>
      <c r="E223" s="32" t="str">
        <f t="shared" si="22"/>
        <v/>
      </c>
      <c r="F223" s="32" t="str">
        <f t="shared" si="23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 t="shared" si="18"/>
        <v/>
      </c>
      <c r="B224" s="31" t="str">
        <f t="shared" si="19"/>
        <v/>
      </c>
      <c r="C224" s="32" t="str">
        <f t="shared" si="20"/>
        <v/>
      </c>
      <c r="D224" s="32" t="str">
        <f t="shared" si="21"/>
        <v/>
      </c>
      <c r="E224" s="32" t="str">
        <f t="shared" si="22"/>
        <v/>
      </c>
      <c r="F224" s="32" t="str">
        <f t="shared" si="23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 t="shared" si="18"/>
        <v/>
      </c>
      <c r="B225" s="31" t="str">
        <f t="shared" si="19"/>
        <v/>
      </c>
      <c r="C225" s="32" t="str">
        <f t="shared" si="20"/>
        <v/>
      </c>
      <c r="D225" s="32" t="str">
        <f t="shared" si="21"/>
        <v/>
      </c>
      <c r="E225" s="32" t="str">
        <f t="shared" si="22"/>
        <v/>
      </c>
      <c r="F225" s="32" t="str">
        <f t="shared" si="23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 t="shared" si="18"/>
        <v/>
      </c>
      <c r="B226" s="31" t="str">
        <f t="shared" si="19"/>
        <v/>
      </c>
      <c r="C226" s="32" t="str">
        <f t="shared" si="20"/>
        <v/>
      </c>
      <c r="D226" s="32" t="str">
        <f t="shared" si="21"/>
        <v/>
      </c>
      <c r="E226" s="32" t="str">
        <f t="shared" si="22"/>
        <v/>
      </c>
      <c r="F226" s="32" t="str">
        <f t="shared" si="23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 t="shared" si="18"/>
        <v/>
      </c>
      <c r="B227" s="31" t="str">
        <f t="shared" si="19"/>
        <v/>
      </c>
      <c r="C227" s="32" t="str">
        <f t="shared" si="20"/>
        <v/>
      </c>
      <c r="D227" s="32" t="str">
        <f t="shared" si="21"/>
        <v/>
      </c>
      <c r="E227" s="32" t="str">
        <f t="shared" si="22"/>
        <v/>
      </c>
      <c r="F227" s="32" t="str">
        <f t="shared" si="23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 t="shared" si="18"/>
        <v/>
      </c>
      <c r="B228" s="31" t="str">
        <f t="shared" si="19"/>
        <v/>
      </c>
      <c r="C228" s="32" t="str">
        <f t="shared" si="20"/>
        <v/>
      </c>
      <c r="D228" s="32" t="str">
        <f t="shared" si="21"/>
        <v/>
      </c>
      <c r="E228" s="32" t="str">
        <f t="shared" si="22"/>
        <v/>
      </c>
      <c r="F228" s="32" t="str">
        <f t="shared" si="23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 t="shared" si="18"/>
        <v/>
      </c>
      <c r="B229" s="31" t="str">
        <f t="shared" si="19"/>
        <v/>
      </c>
      <c r="C229" s="32" t="str">
        <f t="shared" si="20"/>
        <v/>
      </c>
      <c r="D229" s="32" t="str">
        <f t="shared" si="21"/>
        <v/>
      </c>
      <c r="E229" s="32" t="str">
        <f t="shared" si="22"/>
        <v/>
      </c>
      <c r="F229" s="32" t="str">
        <f t="shared" si="23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 t="shared" si="18"/>
        <v/>
      </c>
      <c r="B230" s="31" t="str">
        <f t="shared" si="19"/>
        <v/>
      </c>
      <c r="C230" s="32" t="str">
        <f t="shared" si="20"/>
        <v/>
      </c>
      <c r="D230" s="32" t="str">
        <f t="shared" si="21"/>
        <v/>
      </c>
      <c r="E230" s="32" t="str">
        <f t="shared" si="22"/>
        <v/>
      </c>
      <c r="F230" s="32" t="str">
        <f t="shared" si="23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 t="shared" si="18"/>
        <v/>
      </c>
      <c r="B231" s="31" t="str">
        <f t="shared" si="19"/>
        <v/>
      </c>
      <c r="C231" s="32" t="str">
        <f t="shared" si="20"/>
        <v/>
      </c>
      <c r="D231" s="32" t="str">
        <f t="shared" si="21"/>
        <v/>
      </c>
      <c r="E231" s="32" t="str">
        <f t="shared" si="22"/>
        <v/>
      </c>
      <c r="F231" s="32" t="str">
        <f t="shared" si="23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 t="shared" si="18"/>
        <v/>
      </c>
      <c r="B232" s="31" t="str">
        <f t="shared" si="19"/>
        <v/>
      </c>
      <c r="C232" s="32" t="str">
        <f t="shared" si="20"/>
        <v/>
      </c>
      <c r="D232" s="32" t="str">
        <f t="shared" si="21"/>
        <v/>
      </c>
      <c r="E232" s="32" t="str">
        <f t="shared" si="22"/>
        <v/>
      </c>
      <c r="F232" s="32" t="str">
        <f t="shared" si="23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 t="shared" si="18"/>
        <v/>
      </c>
      <c r="B233" s="31" t="str">
        <f t="shared" si="19"/>
        <v/>
      </c>
      <c r="C233" s="32" t="str">
        <f t="shared" si="20"/>
        <v/>
      </c>
      <c r="D233" s="32" t="str">
        <f t="shared" si="21"/>
        <v/>
      </c>
      <c r="E233" s="32" t="str">
        <f t="shared" si="22"/>
        <v/>
      </c>
      <c r="F233" s="32" t="str">
        <f t="shared" si="23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 t="shared" si="18"/>
        <v/>
      </c>
      <c r="B234" s="31" t="str">
        <f t="shared" si="19"/>
        <v/>
      </c>
      <c r="C234" s="32" t="str">
        <f t="shared" si="20"/>
        <v/>
      </c>
      <c r="D234" s="32" t="str">
        <f t="shared" si="21"/>
        <v/>
      </c>
      <c r="E234" s="32" t="str">
        <f t="shared" si="22"/>
        <v/>
      </c>
      <c r="F234" s="32" t="str">
        <f t="shared" si="23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 t="shared" si="18"/>
        <v/>
      </c>
      <c r="B235" s="31" t="str">
        <f t="shared" si="19"/>
        <v/>
      </c>
      <c r="C235" s="32" t="str">
        <f t="shared" si="20"/>
        <v/>
      </c>
      <c r="D235" s="32" t="str">
        <f t="shared" si="21"/>
        <v/>
      </c>
      <c r="E235" s="32" t="str">
        <f t="shared" si="22"/>
        <v/>
      </c>
      <c r="F235" s="32" t="str">
        <f t="shared" si="23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 t="shared" si="18"/>
        <v/>
      </c>
      <c r="B236" s="31" t="str">
        <f t="shared" si="19"/>
        <v/>
      </c>
      <c r="C236" s="32" t="str">
        <f t="shared" si="20"/>
        <v/>
      </c>
      <c r="D236" s="32" t="str">
        <f t="shared" si="21"/>
        <v/>
      </c>
      <c r="E236" s="32" t="str">
        <f t="shared" si="22"/>
        <v/>
      </c>
      <c r="F236" s="32" t="str">
        <f t="shared" si="23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 t="shared" si="18"/>
        <v/>
      </c>
      <c r="B237" s="31" t="str">
        <f t="shared" si="19"/>
        <v/>
      </c>
      <c r="C237" s="32" t="str">
        <f t="shared" si="20"/>
        <v/>
      </c>
      <c r="D237" s="32" t="str">
        <f t="shared" si="21"/>
        <v/>
      </c>
      <c r="E237" s="32" t="str">
        <f t="shared" si="22"/>
        <v/>
      </c>
      <c r="F237" s="32" t="str">
        <f t="shared" si="23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 t="shared" si="18"/>
        <v/>
      </c>
      <c r="B238" s="31" t="str">
        <f t="shared" si="19"/>
        <v/>
      </c>
      <c r="C238" s="32" t="str">
        <f t="shared" si="20"/>
        <v/>
      </c>
      <c r="D238" s="32" t="str">
        <f t="shared" si="21"/>
        <v/>
      </c>
      <c r="E238" s="32" t="str">
        <f t="shared" si="22"/>
        <v/>
      </c>
      <c r="F238" s="32" t="str">
        <f t="shared" si="23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 t="shared" si="18"/>
        <v/>
      </c>
      <c r="B239" s="31" t="str">
        <f t="shared" si="19"/>
        <v/>
      </c>
      <c r="C239" s="32" t="str">
        <f t="shared" si="20"/>
        <v/>
      </c>
      <c r="D239" s="32" t="str">
        <f t="shared" si="21"/>
        <v/>
      </c>
      <c r="E239" s="32" t="str">
        <f t="shared" si="22"/>
        <v/>
      </c>
      <c r="F239" s="32" t="str">
        <f t="shared" si="23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 t="shared" si="18"/>
        <v/>
      </c>
      <c r="B240" s="31" t="str">
        <f t="shared" si="19"/>
        <v/>
      </c>
      <c r="C240" s="32" t="str">
        <f t="shared" si="20"/>
        <v/>
      </c>
      <c r="D240" s="32" t="str">
        <f t="shared" si="21"/>
        <v/>
      </c>
      <c r="E240" s="32" t="str">
        <f t="shared" si="22"/>
        <v/>
      </c>
      <c r="F240" s="32" t="str">
        <f t="shared" si="23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 t="shared" si="18"/>
        <v/>
      </c>
      <c r="B241" s="31" t="str">
        <f t="shared" si="19"/>
        <v/>
      </c>
      <c r="C241" s="32" t="str">
        <f t="shared" si="20"/>
        <v/>
      </c>
      <c r="D241" s="32" t="str">
        <f t="shared" si="21"/>
        <v/>
      </c>
      <c r="E241" s="32" t="str">
        <f t="shared" si="22"/>
        <v/>
      </c>
      <c r="F241" s="32" t="str">
        <f t="shared" si="23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 t="shared" si="18"/>
        <v/>
      </c>
      <c r="B242" s="31" t="str">
        <f t="shared" si="19"/>
        <v/>
      </c>
      <c r="C242" s="32" t="str">
        <f t="shared" si="20"/>
        <v/>
      </c>
      <c r="D242" s="32" t="str">
        <f t="shared" si="21"/>
        <v/>
      </c>
      <c r="E242" s="32" t="str">
        <f t="shared" si="22"/>
        <v/>
      </c>
      <c r="F242" s="32" t="str">
        <f t="shared" si="23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 t="shared" si="18"/>
        <v/>
      </c>
      <c r="B243" s="31" t="str">
        <f t="shared" si="19"/>
        <v/>
      </c>
      <c r="C243" s="32" t="str">
        <f t="shared" si="20"/>
        <v/>
      </c>
      <c r="D243" s="32" t="str">
        <f t="shared" si="21"/>
        <v/>
      </c>
      <c r="E243" s="32" t="str">
        <f t="shared" si="22"/>
        <v/>
      </c>
      <c r="F243" s="32" t="str">
        <f t="shared" si="23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 t="shared" si="18"/>
        <v/>
      </c>
      <c r="B244" s="31" t="str">
        <f t="shared" si="19"/>
        <v/>
      </c>
      <c r="C244" s="32" t="str">
        <f t="shared" si="20"/>
        <v/>
      </c>
      <c r="D244" s="32" t="str">
        <f t="shared" si="21"/>
        <v/>
      </c>
      <c r="E244" s="32" t="str">
        <f t="shared" si="22"/>
        <v/>
      </c>
      <c r="F244" s="32" t="str">
        <f t="shared" si="23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 t="shared" si="18"/>
        <v/>
      </c>
      <c r="B245" s="31" t="str">
        <f t="shared" si="19"/>
        <v/>
      </c>
      <c r="C245" s="32" t="str">
        <f t="shared" si="20"/>
        <v/>
      </c>
      <c r="D245" s="32" t="str">
        <f t="shared" si="21"/>
        <v/>
      </c>
      <c r="E245" s="32" t="str">
        <f t="shared" si="22"/>
        <v/>
      </c>
      <c r="F245" s="32" t="str">
        <f t="shared" si="23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 t="shared" si="18"/>
        <v/>
      </c>
      <c r="B246" s="31" t="str">
        <f t="shared" si="19"/>
        <v/>
      </c>
      <c r="C246" s="32" t="str">
        <f t="shared" si="20"/>
        <v/>
      </c>
      <c r="D246" s="32" t="str">
        <f t="shared" si="21"/>
        <v/>
      </c>
      <c r="E246" s="32" t="str">
        <f t="shared" si="22"/>
        <v/>
      </c>
      <c r="F246" s="32" t="str">
        <f t="shared" si="23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 t="shared" si="18"/>
        <v/>
      </c>
      <c r="B247" s="31" t="str">
        <f t="shared" si="19"/>
        <v/>
      </c>
      <c r="C247" s="32" t="str">
        <f t="shared" si="20"/>
        <v/>
      </c>
      <c r="D247" s="32" t="str">
        <f t="shared" si="21"/>
        <v/>
      </c>
      <c r="E247" s="32" t="str">
        <f t="shared" si="22"/>
        <v/>
      </c>
      <c r="F247" s="32" t="str">
        <f t="shared" si="23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 t="shared" si="18"/>
        <v/>
      </c>
      <c r="B248" s="31" t="str">
        <f t="shared" si="19"/>
        <v/>
      </c>
      <c r="C248" s="32" t="str">
        <f t="shared" si="20"/>
        <v/>
      </c>
      <c r="D248" s="32" t="str">
        <f t="shared" si="21"/>
        <v/>
      </c>
      <c r="E248" s="32" t="str">
        <f t="shared" si="22"/>
        <v/>
      </c>
      <c r="F248" s="32" t="str">
        <f t="shared" si="23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 t="shared" si="18"/>
        <v/>
      </c>
      <c r="B249" s="31" t="str">
        <f t="shared" si="19"/>
        <v/>
      </c>
      <c r="C249" s="32" t="str">
        <f t="shared" si="20"/>
        <v/>
      </c>
      <c r="D249" s="32" t="str">
        <f t="shared" si="21"/>
        <v/>
      </c>
      <c r="E249" s="32" t="str">
        <f t="shared" si="22"/>
        <v/>
      </c>
      <c r="F249" s="32" t="str">
        <f t="shared" si="23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 t="shared" si="18"/>
        <v/>
      </c>
      <c r="B250" s="31" t="str">
        <f t="shared" si="19"/>
        <v/>
      </c>
      <c r="C250" s="32" t="str">
        <f t="shared" si="20"/>
        <v/>
      </c>
      <c r="D250" s="32" t="str">
        <f t="shared" si="21"/>
        <v/>
      </c>
      <c r="E250" s="32" t="str">
        <f t="shared" si="22"/>
        <v/>
      </c>
      <c r="F250" s="32" t="str">
        <f t="shared" si="23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 t="shared" si="18"/>
        <v/>
      </c>
      <c r="B251" s="31" t="str">
        <f t="shared" si="19"/>
        <v/>
      </c>
      <c r="C251" s="32" t="str">
        <f t="shared" si="20"/>
        <v/>
      </c>
      <c r="D251" s="32" t="str">
        <f t="shared" si="21"/>
        <v/>
      </c>
      <c r="E251" s="32" t="str">
        <f t="shared" si="22"/>
        <v/>
      </c>
      <c r="F251" s="32" t="str">
        <f t="shared" si="23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 t="shared" si="18"/>
        <v/>
      </c>
      <c r="B252" s="31" t="str">
        <f t="shared" si="19"/>
        <v/>
      </c>
      <c r="C252" s="32" t="str">
        <f t="shared" si="20"/>
        <v/>
      </c>
      <c r="D252" s="32" t="str">
        <f t="shared" si="21"/>
        <v/>
      </c>
      <c r="E252" s="32" t="str">
        <f t="shared" si="22"/>
        <v/>
      </c>
      <c r="F252" s="32" t="str">
        <f t="shared" si="23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 t="shared" si="18"/>
        <v/>
      </c>
      <c r="B253" s="31" t="str">
        <f t="shared" si="19"/>
        <v/>
      </c>
      <c r="C253" s="32" t="str">
        <f t="shared" si="20"/>
        <v/>
      </c>
      <c r="D253" s="32" t="str">
        <f t="shared" si="21"/>
        <v/>
      </c>
      <c r="E253" s="32" t="str">
        <f t="shared" si="22"/>
        <v/>
      </c>
      <c r="F253" s="32" t="str">
        <f t="shared" si="23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 t="shared" si="18"/>
        <v/>
      </c>
      <c r="B254" s="31" t="str">
        <f t="shared" si="19"/>
        <v/>
      </c>
      <c r="C254" s="32" t="str">
        <f t="shared" si="20"/>
        <v/>
      </c>
      <c r="D254" s="32" t="str">
        <f t="shared" si="21"/>
        <v/>
      </c>
      <c r="E254" s="32" t="str">
        <f t="shared" si="22"/>
        <v/>
      </c>
      <c r="F254" s="32" t="str">
        <f t="shared" si="23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 t="shared" si="18"/>
        <v/>
      </c>
      <c r="B255" s="31" t="str">
        <f t="shared" si="19"/>
        <v/>
      </c>
      <c r="C255" s="32" t="str">
        <f t="shared" si="20"/>
        <v/>
      </c>
      <c r="D255" s="32" t="str">
        <f t="shared" si="21"/>
        <v/>
      </c>
      <c r="E255" s="32" t="str">
        <f t="shared" si="22"/>
        <v/>
      </c>
      <c r="F255" s="32" t="str">
        <f t="shared" si="23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 t="shared" si="18"/>
        <v/>
      </c>
      <c r="B256" s="31" t="str">
        <f t="shared" si="19"/>
        <v/>
      </c>
      <c r="C256" s="32" t="str">
        <f t="shared" si="20"/>
        <v/>
      </c>
      <c r="D256" s="32" t="str">
        <f t="shared" si="21"/>
        <v/>
      </c>
      <c r="E256" s="32" t="str">
        <f t="shared" si="22"/>
        <v/>
      </c>
      <c r="F256" s="32" t="str">
        <f t="shared" si="23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 t="shared" si="18"/>
        <v/>
      </c>
      <c r="B257" s="31" t="str">
        <f t="shared" si="19"/>
        <v/>
      </c>
      <c r="C257" s="32" t="str">
        <f t="shared" si="20"/>
        <v/>
      </c>
      <c r="D257" s="32" t="str">
        <f t="shared" si="21"/>
        <v/>
      </c>
      <c r="E257" s="32" t="str">
        <f t="shared" si="22"/>
        <v/>
      </c>
      <c r="F257" s="32" t="str">
        <f t="shared" si="23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 t="shared" si="18"/>
        <v/>
      </c>
      <c r="B258" s="31" t="str">
        <f t="shared" si="19"/>
        <v/>
      </c>
      <c r="C258" s="32" t="str">
        <f t="shared" si="20"/>
        <v/>
      </c>
      <c r="D258" s="32" t="str">
        <f t="shared" si="21"/>
        <v/>
      </c>
      <c r="E258" s="32" t="str">
        <f t="shared" si="22"/>
        <v/>
      </c>
      <c r="F258" s="32" t="str">
        <f t="shared" si="23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 t="shared" si="18"/>
        <v/>
      </c>
      <c r="B259" s="31" t="str">
        <f t="shared" si="19"/>
        <v/>
      </c>
      <c r="C259" s="32" t="str">
        <f t="shared" si="20"/>
        <v/>
      </c>
      <c r="D259" s="32" t="str">
        <f t="shared" si="21"/>
        <v/>
      </c>
      <c r="E259" s="32" t="str">
        <f t="shared" si="22"/>
        <v/>
      </c>
      <c r="F259" s="32" t="str">
        <f t="shared" si="23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 t="shared" si="18"/>
        <v/>
      </c>
      <c r="B260" s="31" t="str">
        <f t="shared" si="19"/>
        <v/>
      </c>
      <c r="C260" s="32" t="str">
        <f t="shared" si="20"/>
        <v/>
      </c>
      <c r="D260" s="32" t="str">
        <f t="shared" si="21"/>
        <v/>
      </c>
      <c r="E260" s="32" t="str">
        <f t="shared" si="22"/>
        <v/>
      </c>
      <c r="F260" s="32" t="str">
        <f t="shared" si="23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 t="shared" si="18"/>
        <v/>
      </c>
      <c r="B261" s="31" t="str">
        <f t="shared" si="19"/>
        <v/>
      </c>
      <c r="C261" s="32" t="str">
        <f t="shared" si="20"/>
        <v/>
      </c>
      <c r="D261" s="32" t="str">
        <f t="shared" si="21"/>
        <v/>
      </c>
      <c r="E261" s="32" t="str">
        <f t="shared" si="22"/>
        <v/>
      </c>
      <c r="F261" s="32" t="str">
        <f t="shared" si="23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 t="shared" si="18"/>
        <v/>
      </c>
      <c r="B262" s="31" t="str">
        <f t="shared" si="19"/>
        <v/>
      </c>
      <c r="C262" s="32" t="str">
        <f t="shared" si="20"/>
        <v/>
      </c>
      <c r="D262" s="32" t="str">
        <f t="shared" si="21"/>
        <v/>
      </c>
      <c r="E262" s="32" t="str">
        <f t="shared" si="22"/>
        <v/>
      </c>
      <c r="F262" s="32" t="str">
        <f t="shared" si="23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 t="shared" si="18"/>
        <v/>
      </c>
      <c r="B263" s="31" t="str">
        <f t="shared" si="19"/>
        <v/>
      </c>
      <c r="C263" s="32" t="str">
        <f t="shared" si="20"/>
        <v/>
      </c>
      <c r="D263" s="32" t="str">
        <f t="shared" si="21"/>
        <v/>
      </c>
      <c r="E263" s="32" t="str">
        <f t="shared" si="22"/>
        <v/>
      </c>
      <c r="F263" s="32" t="str">
        <f t="shared" si="23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 t="shared" si="18"/>
        <v/>
      </c>
      <c r="B264" s="31" t="str">
        <f t="shared" si="19"/>
        <v/>
      </c>
      <c r="C264" s="32" t="str">
        <f t="shared" si="20"/>
        <v/>
      </c>
      <c r="D264" s="32" t="str">
        <f t="shared" si="21"/>
        <v/>
      </c>
      <c r="E264" s="32" t="str">
        <f t="shared" si="22"/>
        <v/>
      </c>
      <c r="F264" s="32" t="str">
        <f t="shared" si="23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 t="shared" si="18"/>
        <v/>
      </c>
      <c r="B265" s="31" t="str">
        <f t="shared" si="19"/>
        <v/>
      </c>
      <c r="C265" s="32" t="str">
        <f t="shared" si="20"/>
        <v/>
      </c>
      <c r="D265" s="32" t="str">
        <f t="shared" si="21"/>
        <v/>
      </c>
      <c r="E265" s="32" t="str">
        <f t="shared" si="22"/>
        <v/>
      </c>
      <c r="F265" s="32" t="str">
        <f t="shared" si="23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 t="shared" si="18"/>
        <v/>
      </c>
      <c r="B266" s="31" t="str">
        <f t="shared" si="19"/>
        <v/>
      </c>
      <c r="C266" s="32" t="str">
        <f t="shared" si="20"/>
        <v/>
      </c>
      <c r="D266" s="32" t="str">
        <f t="shared" si="21"/>
        <v/>
      </c>
      <c r="E266" s="32" t="str">
        <f t="shared" si="22"/>
        <v/>
      </c>
      <c r="F266" s="32" t="str">
        <f t="shared" si="23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 t="shared" si="18"/>
        <v/>
      </c>
      <c r="B267" s="31" t="str">
        <f t="shared" si="19"/>
        <v/>
      </c>
      <c r="C267" s="32" t="str">
        <f t="shared" si="20"/>
        <v/>
      </c>
      <c r="D267" s="32" t="str">
        <f t="shared" si="21"/>
        <v/>
      </c>
      <c r="E267" s="32" t="str">
        <f t="shared" si="22"/>
        <v/>
      </c>
      <c r="F267" s="32" t="str">
        <f t="shared" si="23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 t="shared" si="18"/>
        <v/>
      </c>
      <c r="B268" s="31" t="str">
        <f t="shared" si="19"/>
        <v/>
      </c>
      <c r="C268" s="32" t="str">
        <f t="shared" si="20"/>
        <v/>
      </c>
      <c r="D268" s="32" t="str">
        <f t="shared" si="21"/>
        <v/>
      </c>
      <c r="E268" s="32" t="str">
        <f t="shared" si="22"/>
        <v/>
      </c>
      <c r="F268" s="32" t="str">
        <f t="shared" si="23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 t="shared" si="18"/>
        <v/>
      </c>
      <c r="B269" s="31" t="str">
        <f t="shared" si="19"/>
        <v/>
      </c>
      <c r="C269" s="32" t="str">
        <f t="shared" si="20"/>
        <v/>
      </c>
      <c r="D269" s="32" t="str">
        <f t="shared" si="21"/>
        <v/>
      </c>
      <c r="E269" s="32" t="str">
        <f t="shared" si="22"/>
        <v/>
      </c>
      <c r="F269" s="32" t="str">
        <f t="shared" si="23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 t="shared" si="18"/>
        <v/>
      </c>
      <c r="B270" s="31" t="str">
        <f t="shared" si="19"/>
        <v/>
      </c>
      <c r="C270" s="32" t="str">
        <f t="shared" si="20"/>
        <v/>
      </c>
      <c r="D270" s="32" t="str">
        <f t="shared" si="21"/>
        <v/>
      </c>
      <c r="E270" s="32" t="str">
        <f t="shared" si="22"/>
        <v/>
      </c>
      <c r="F270" s="32" t="str">
        <f t="shared" si="23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 t="shared" ref="A271:A302" si="24">IF(controllo_valori_mens*controllo_numero_rate_mens,num_progr_rata_mens,"")</f>
        <v/>
      </c>
      <c r="B271" s="31" t="str">
        <f t="shared" ref="B271:B302" si="25">IF(controllo_valori_mens*controllo_numero_rate_mens,DATE(YEAR(data_inizio_mens),MONTH(data_inizio_mens)+num_progr_rata_mens,DAY(data_inizio_mens)),"")</f>
        <v/>
      </c>
      <c r="C271" s="32" t="str">
        <f t="shared" ref="C271:C302" si="26">IF(controllo_valori_mens*controllo_numero_rate_mens,rata_mensile_mens,"")</f>
        <v/>
      </c>
      <c r="D271" s="32" t="str">
        <f t="shared" ref="D271:D302" si="27">IF(controllo_valori_mens*controllo_numero_rate_mens,-PPMT(tasso_mens/12,num_progr_rata_mens,durata_mesi_mens,importo_prestito_mens),"")</f>
        <v/>
      </c>
      <c r="E271" s="32" t="str">
        <f t="shared" ref="E271:E302" si="28">IF(controllo_valori_mens*controllo_numero_rate_mens,-IPMT(tasso_mens/12,num_progr_rata_mens,durata_mesi_mens,importo_prestito_mens),"")</f>
        <v/>
      </c>
      <c r="F271" s="32" t="str">
        <f t="shared" ref="F271:F302" si="29">IF(controllo_valori_mens*controllo_numero_rate_mens,-FV(tasso_mens/12,num_progr_rata_mens,-rata_mensile_mens,importo_prestito_mens),"")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 t="shared" si="24"/>
        <v/>
      </c>
      <c r="B272" s="31" t="str">
        <f t="shared" si="25"/>
        <v/>
      </c>
      <c r="C272" s="32" t="str">
        <f t="shared" si="26"/>
        <v/>
      </c>
      <c r="D272" s="32" t="str">
        <f t="shared" si="27"/>
        <v/>
      </c>
      <c r="E272" s="32" t="str">
        <f t="shared" si="28"/>
        <v/>
      </c>
      <c r="F272" s="32" t="str">
        <f t="shared" si="29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 t="shared" si="24"/>
        <v/>
      </c>
      <c r="B273" s="31" t="str">
        <f t="shared" si="25"/>
        <v/>
      </c>
      <c r="C273" s="32" t="str">
        <f t="shared" si="26"/>
        <v/>
      </c>
      <c r="D273" s="32" t="str">
        <f t="shared" si="27"/>
        <v/>
      </c>
      <c r="E273" s="32" t="str">
        <f t="shared" si="28"/>
        <v/>
      </c>
      <c r="F273" s="32" t="str">
        <f t="shared" si="29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 t="shared" si="24"/>
        <v/>
      </c>
      <c r="B274" s="31" t="str">
        <f t="shared" si="25"/>
        <v/>
      </c>
      <c r="C274" s="32" t="str">
        <f t="shared" si="26"/>
        <v/>
      </c>
      <c r="D274" s="32" t="str">
        <f t="shared" si="27"/>
        <v/>
      </c>
      <c r="E274" s="32" t="str">
        <f t="shared" si="28"/>
        <v/>
      </c>
      <c r="F274" s="32" t="str">
        <f t="shared" si="29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 t="shared" si="24"/>
        <v/>
      </c>
      <c r="B275" s="31" t="str">
        <f t="shared" si="25"/>
        <v/>
      </c>
      <c r="C275" s="32" t="str">
        <f t="shared" si="26"/>
        <v/>
      </c>
      <c r="D275" s="32" t="str">
        <f t="shared" si="27"/>
        <v/>
      </c>
      <c r="E275" s="32" t="str">
        <f t="shared" si="28"/>
        <v/>
      </c>
      <c r="F275" s="32" t="str">
        <f t="shared" si="29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 t="shared" si="24"/>
        <v/>
      </c>
      <c r="B276" s="31" t="str">
        <f t="shared" si="25"/>
        <v/>
      </c>
      <c r="C276" s="32" t="str">
        <f t="shared" si="26"/>
        <v/>
      </c>
      <c r="D276" s="32" t="str">
        <f t="shared" si="27"/>
        <v/>
      </c>
      <c r="E276" s="32" t="str">
        <f t="shared" si="28"/>
        <v/>
      </c>
      <c r="F276" s="32" t="str">
        <f t="shared" si="29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 t="shared" si="24"/>
        <v/>
      </c>
      <c r="B277" s="31" t="str">
        <f t="shared" si="25"/>
        <v/>
      </c>
      <c r="C277" s="32" t="str">
        <f t="shared" si="26"/>
        <v/>
      </c>
      <c r="D277" s="32" t="str">
        <f t="shared" si="27"/>
        <v/>
      </c>
      <c r="E277" s="32" t="str">
        <f t="shared" si="28"/>
        <v/>
      </c>
      <c r="F277" s="32" t="str">
        <f t="shared" si="29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 t="shared" si="24"/>
        <v/>
      </c>
      <c r="B278" s="31" t="str">
        <f t="shared" si="25"/>
        <v/>
      </c>
      <c r="C278" s="32" t="str">
        <f t="shared" si="26"/>
        <v/>
      </c>
      <c r="D278" s="32" t="str">
        <f t="shared" si="27"/>
        <v/>
      </c>
      <c r="E278" s="32" t="str">
        <f t="shared" si="28"/>
        <v/>
      </c>
      <c r="F278" s="32" t="str">
        <f t="shared" si="29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 t="shared" si="24"/>
        <v/>
      </c>
      <c r="B279" s="31" t="str">
        <f t="shared" si="25"/>
        <v/>
      </c>
      <c r="C279" s="32" t="str">
        <f t="shared" si="26"/>
        <v/>
      </c>
      <c r="D279" s="32" t="str">
        <f t="shared" si="27"/>
        <v/>
      </c>
      <c r="E279" s="32" t="str">
        <f t="shared" si="28"/>
        <v/>
      </c>
      <c r="F279" s="32" t="str">
        <f t="shared" si="29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 t="shared" si="24"/>
        <v/>
      </c>
      <c r="B280" s="31" t="str">
        <f t="shared" si="25"/>
        <v/>
      </c>
      <c r="C280" s="32" t="str">
        <f t="shared" si="26"/>
        <v/>
      </c>
      <c r="D280" s="32" t="str">
        <f t="shared" si="27"/>
        <v/>
      </c>
      <c r="E280" s="32" t="str">
        <f t="shared" si="28"/>
        <v/>
      </c>
      <c r="F280" s="32" t="str">
        <f t="shared" si="29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 t="shared" si="24"/>
        <v/>
      </c>
      <c r="B281" s="31" t="str">
        <f t="shared" si="25"/>
        <v/>
      </c>
      <c r="C281" s="32" t="str">
        <f t="shared" si="26"/>
        <v/>
      </c>
      <c r="D281" s="32" t="str">
        <f t="shared" si="27"/>
        <v/>
      </c>
      <c r="E281" s="32" t="str">
        <f t="shared" si="28"/>
        <v/>
      </c>
      <c r="F281" s="32" t="str">
        <f t="shared" si="29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 t="shared" si="24"/>
        <v/>
      </c>
      <c r="B282" s="31" t="str">
        <f t="shared" si="25"/>
        <v/>
      </c>
      <c r="C282" s="32" t="str">
        <f t="shared" si="26"/>
        <v/>
      </c>
      <c r="D282" s="32" t="str">
        <f t="shared" si="27"/>
        <v/>
      </c>
      <c r="E282" s="32" t="str">
        <f t="shared" si="28"/>
        <v/>
      </c>
      <c r="F282" s="32" t="str">
        <f t="shared" si="29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 t="shared" si="24"/>
        <v/>
      </c>
      <c r="B283" s="31" t="str">
        <f t="shared" si="25"/>
        <v/>
      </c>
      <c r="C283" s="32" t="str">
        <f t="shared" si="26"/>
        <v/>
      </c>
      <c r="D283" s="32" t="str">
        <f t="shared" si="27"/>
        <v/>
      </c>
      <c r="E283" s="32" t="str">
        <f t="shared" si="28"/>
        <v/>
      </c>
      <c r="F283" s="32" t="str">
        <f t="shared" si="29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 t="shared" si="24"/>
        <v/>
      </c>
      <c r="B284" s="31" t="str">
        <f t="shared" si="25"/>
        <v/>
      </c>
      <c r="C284" s="32" t="str">
        <f t="shared" si="26"/>
        <v/>
      </c>
      <c r="D284" s="32" t="str">
        <f t="shared" si="27"/>
        <v/>
      </c>
      <c r="E284" s="32" t="str">
        <f t="shared" si="28"/>
        <v/>
      </c>
      <c r="F284" s="32" t="str">
        <f t="shared" si="29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 t="shared" si="24"/>
        <v/>
      </c>
      <c r="B285" s="31" t="str">
        <f t="shared" si="25"/>
        <v/>
      </c>
      <c r="C285" s="32" t="str">
        <f t="shared" si="26"/>
        <v/>
      </c>
      <c r="D285" s="32" t="str">
        <f t="shared" si="27"/>
        <v/>
      </c>
      <c r="E285" s="32" t="str">
        <f t="shared" si="28"/>
        <v/>
      </c>
      <c r="F285" s="32" t="str">
        <f t="shared" si="29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IF(importo_prestito_mens*tasso_mens*durata_prestito_mens*data_inizio_mens&gt;0,1,0)</f>
        <v>0</v>
      </c>
      <c r="P285" s="4"/>
      <c r="Q285" s="4"/>
    </row>
    <row r="286" spans="1:17" x14ac:dyDescent="0.25">
      <c r="A286" s="42" t="str">
        <f t="shared" si="24"/>
        <v/>
      </c>
      <c r="B286" s="31" t="str">
        <f t="shared" si="25"/>
        <v/>
      </c>
      <c r="C286" s="32" t="str">
        <f t="shared" si="26"/>
        <v/>
      </c>
      <c r="D286" s="32" t="str">
        <f t="shared" si="27"/>
        <v/>
      </c>
      <c r="E286" s="32" t="str">
        <f t="shared" si="28"/>
        <v/>
      </c>
      <c r="F286" s="32" t="str">
        <f t="shared" si="29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 t="shared" si="24"/>
        <v/>
      </c>
      <c r="B287" s="31" t="str">
        <f t="shared" si="25"/>
        <v/>
      </c>
      <c r="C287" s="32" t="str">
        <f t="shared" si="26"/>
        <v/>
      </c>
      <c r="D287" s="32" t="str">
        <f t="shared" si="27"/>
        <v/>
      </c>
      <c r="E287" s="32" t="str">
        <f t="shared" si="28"/>
        <v/>
      </c>
      <c r="F287" s="32" t="str">
        <f t="shared" si="29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durata_prestito_mens*12</f>
        <v>0</v>
      </c>
      <c r="P287" s="4"/>
      <c r="Q287" s="4"/>
    </row>
    <row r="288" spans="1:17" x14ac:dyDescent="0.25">
      <c r="A288" s="42" t="str">
        <f t="shared" si="24"/>
        <v/>
      </c>
      <c r="B288" s="31" t="str">
        <f t="shared" si="25"/>
        <v/>
      </c>
      <c r="C288" s="32" t="str">
        <f t="shared" si="26"/>
        <v/>
      </c>
      <c r="D288" s="32" t="str">
        <f t="shared" si="27"/>
        <v/>
      </c>
      <c r="E288" s="32" t="str">
        <f t="shared" si="28"/>
        <v/>
      </c>
      <c r="F288" s="32" t="str">
        <f t="shared" si="29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 t="shared" si="24"/>
        <v/>
      </c>
      <c r="B289" s="31" t="str">
        <f t="shared" si="25"/>
        <v/>
      </c>
      <c r="C289" s="32" t="str">
        <f t="shared" si="26"/>
        <v/>
      </c>
      <c r="D289" s="32" t="str">
        <f t="shared" si="27"/>
        <v/>
      </c>
      <c r="E289" s="32" t="str">
        <f t="shared" si="28"/>
        <v/>
      </c>
      <c r="F289" s="32" t="str">
        <f t="shared" si="29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-PMT(tasso_mens/12,durata_mesi_mens,importo_prestito_mens)</f>
        <v>#NUM!</v>
      </c>
      <c r="P289" s="4"/>
      <c r="Q289" s="4"/>
    </row>
    <row r="290" spans="1:17" x14ac:dyDescent="0.25">
      <c r="A290" s="42" t="str">
        <f t="shared" si="24"/>
        <v/>
      </c>
      <c r="B290" s="31" t="str">
        <f t="shared" si="25"/>
        <v/>
      </c>
      <c r="C290" s="32" t="str">
        <f t="shared" si="26"/>
        <v/>
      </c>
      <c r="D290" s="32" t="str">
        <f t="shared" si="27"/>
        <v/>
      </c>
      <c r="E290" s="32" t="str">
        <f t="shared" si="28"/>
        <v/>
      </c>
      <c r="F290" s="32" t="str">
        <f t="shared" si="29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 t="shared" si="24"/>
        <v/>
      </c>
      <c r="B291" s="31" t="str">
        <f t="shared" si="25"/>
        <v/>
      </c>
      <c r="C291" s="32" t="str">
        <f t="shared" si="26"/>
        <v/>
      </c>
      <c r="D291" s="32" t="str">
        <f t="shared" si="27"/>
        <v/>
      </c>
      <c r="E291" s="32" t="str">
        <f t="shared" si="28"/>
        <v/>
      </c>
      <c r="F291" s="32" t="str">
        <f t="shared" si="29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IF(num_progr_rata_mens&lt;=durata_mesi_mens,1,0)</f>
        <v>0</v>
      </c>
      <c r="P291" s="4"/>
      <c r="Q291" s="4"/>
    </row>
    <row r="292" spans="1:17" x14ac:dyDescent="0.25">
      <c r="A292" s="42" t="str">
        <f t="shared" si="24"/>
        <v/>
      </c>
      <c r="B292" s="31" t="str">
        <f t="shared" si="25"/>
        <v/>
      </c>
      <c r="C292" s="32" t="str">
        <f t="shared" si="26"/>
        <v/>
      </c>
      <c r="D292" s="32" t="str">
        <f t="shared" si="27"/>
        <v/>
      </c>
      <c r="E292" s="32" t="str">
        <f t="shared" si="28"/>
        <v/>
      </c>
      <c r="F292" s="32" t="str">
        <f t="shared" si="29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 t="shared" si="24"/>
        <v/>
      </c>
      <c r="B293" s="31" t="str">
        <f t="shared" si="25"/>
        <v/>
      </c>
      <c r="C293" s="32" t="str">
        <f t="shared" si="26"/>
        <v/>
      </c>
      <c r="D293" s="32" t="str">
        <f t="shared" si="27"/>
        <v/>
      </c>
      <c r="E293" s="32" t="str">
        <f t="shared" si="28"/>
        <v/>
      </c>
      <c r="F293" s="32" t="str">
        <f t="shared" si="29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 t="shared" si="24"/>
        <v/>
      </c>
      <c r="B294" s="31" t="str">
        <f t="shared" si="25"/>
        <v/>
      </c>
      <c r="C294" s="32" t="str">
        <f t="shared" si="26"/>
        <v/>
      </c>
      <c r="D294" s="32" t="str">
        <f t="shared" si="27"/>
        <v/>
      </c>
      <c r="E294" s="32" t="str">
        <f t="shared" si="28"/>
        <v/>
      </c>
      <c r="F294" s="32" t="str">
        <f t="shared" si="29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 t="shared" si="24"/>
        <v/>
      </c>
      <c r="B295" s="31" t="str">
        <f t="shared" si="25"/>
        <v/>
      </c>
      <c r="C295" s="32" t="str">
        <f t="shared" si="26"/>
        <v/>
      </c>
      <c r="D295" s="32" t="str">
        <f t="shared" si="27"/>
        <v/>
      </c>
      <c r="E295" s="32" t="str">
        <f t="shared" si="28"/>
        <v/>
      </c>
      <c r="F295" s="32" t="str">
        <f t="shared" si="29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 t="shared" si="24"/>
        <v/>
      </c>
      <c r="B296" s="31" t="str">
        <f t="shared" si="25"/>
        <v/>
      </c>
      <c r="C296" s="32" t="str">
        <f t="shared" si="26"/>
        <v/>
      </c>
      <c r="D296" s="32" t="str">
        <f t="shared" si="27"/>
        <v/>
      </c>
      <c r="E296" s="32" t="str">
        <f t="shared" si="28"/>
        <v/>
      </c>
      <c r="F296" s="32" t="str">
        <f t="shared" si="29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 t="shared" si="24"/>
        <v/>
      </c>
      <c r="B297" s="31" t="str">
        <f t="shared" si="25"/>
        <v/>
      </c>
      <c r="C297" s="32" t="str">
        <f t="shared" si="26"/>
        <v/>
      </c>
      <c r="D297" s="32" t="str">
        <f t="shared" si="27"/>
        <v/>
      </c>
      <c r="E297" s="32" t="str">
        <f t="shared" si="28"/>
        <v/>
      </c>
      <c r="F297" s="32" t="str">
        <f t="shared" si="29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 t="shared" si="24"/>
        <v/>
      </c>
      <c r="B298" s="31" t="str">
        <f t="shared" si="25"/>
        <v/>
      </c>
      <c r="C298" s="32" t="str">
        <f t="shared" si="26"/>
        <v/>
      </c>
      <c r="D298" s="32" t="str">
        <f t="shared" si="27"/>
        <v/>
      </c>
      <c r="E298" s="32" t="str">
        <f t="shared" si="28"/>
        <v/>
      </c>
      <c r="F298" s="32" t="str">
        <f t="shared" si="29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 t="shared" si="24"/>
        <v/>
      </c>
      <c r="B299" s="31" t="str">
        <f t="shared" si="25"/>
        <v/>
      </c>
      <c r="C299" s="32" t="str">
        <f t="shared" si="26"/>
        <v/>
      </c>
      <c r="D299" s="32" t="str">
        <f t="shared" si="27"/>
        <v/>
      </c>
      <c r="E299" s="32" t="str">
        <f t="shared" si="28"/>
        <v/>
      </c>
      <c r="F299" s="32" t="str">
        <f t="shared" si="29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 t="shared" si="24"/>
        <v/>
      </c>
      <c r="B300" s="31" t="str">
        <f t="shared" si="25"/>
        <v/>
      </c>
      <c r="C300" s="32" t="str">
        <f t="shared" si="26"/>
        <v/>
      </c>
      <c r="D300" s="32" t="str">
        <f t="shared" si="27"/>
        <v/>
      </c>
      <c r="E300" s="32" t="str">
        <f t="shared" si="28"/>
        <v/>
      </c>
      <c r="F300" s="32" t="str">
        <f t="shared" si="29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 t="shared" si="24"/>
        <v/>
      </c>
      <c r="B301" s="31" t="str">
        <f t="shared" si="25"/>
        <v/>
      </c>
      <c r="C301" s="32" t="str">
        <f t="shared" si="26"/>
        <v/>
      </c>
      <c r="D301" s="32" t="str">
        <f t="shared" si="27"/>
        <v/>
      </c>
      <c r="E301" s="32" t="str">
        <f t="shared" si="28"/>
        <v/>
      </c>
      <c r="F301" s="32" t="str">
        <f t="shared" si="29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 t="shared" si="24"/>
        <v/>
      </c>
      <c r="B302" s="31" t="str">
        <f t="shared" si="25"/>
        <v/>
      </c>
      <c r="C302" s="32" t="str">
        <f t="shared" si="26"/>
        <v/>
      </c>
      <c r="D302" s="32" t="str">
        <f t="shared" si="27"/>
        <v/>
      </c>
      <c r="E302" s="32" t="str">
        <f t="shared" si="28"/>
        <v/>
      </c>
      <c r="F302" s="32" t="str">
        <f t="shared" si="29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5" priority="1" stopIfTrue="1" operator="notEqual">
      <formula>""</formula>
    </cfRule>
  </conditionalFormatting>
  <conditionalFormatting sqref="F15:F302">
    <cfRule type="cellIs" dxfId="4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200-000000000000}">
      <formula1>1</formula1>
      <formula2>365245</formula2>
    </dataValidation>
    <dataValidation allowBlank="1" showInputMessage="1" showErrorMessage="1" promptTitle="Tasso del prestito" prompt="Puoi inserire il TAN o il TAEG. Solo valori numerici compresi tra 0 e 100." sqref="C5" xr:uid="{00000000-0002-0000-0200-000001000000}"/>
    <dataValidation allowBlank="1" showInputMessage="1" showErrorMessage="1" promptTitle="Importo del prestito" prompt="Inserisci l'importo del prestito che vuoi farti finanziare." sqref="C3" xr:uid="{00000000-0002-0000-02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200-000003000000}">
      <formula1>$Q$2:$Q$33</formula1>
    </dataValidation>
    <dataValidation allowBlank="1" showInputMessage="1" showErrorMessage="1" promptTitle="Iserisci la data " prompt="Inserisci la data di inizio del prestito" sqref="C9" xr:uid="{00000000-0002-0000-0200-000004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0"/>
  <sheetViews>
    <sheetView workbookViewId="0">
      <selection activeCell="I4" sqref="I4"/>
    </sheetView>
  </sheetViews>
  <sheetFormatPr defaultRowHeight="15" x14ac:dyDescent="0.25"/>
  <cols>
    <col min="2" max="2" width="32.42578125" customWidth="1"/>
    <col min="3" max="3" width="26.7109375" customWidth="1"/>
    <col min="4" max="4" width="13.7109375" customWidth="1"/>
    <col min="5" max="5" width="27.140625" customWidth="1"/>
    <col min="6" max="6" width="15.42578125" bestFit="1" customWidth="1"/>
    <col min="8" max="8" width="26.5703125" customWidth="1"/>
    <col min="9" max="9" width="21.85546875" customWidth="1"/>
    <col min="15" max="15" width="11.85546875" bestFit="1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14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53.25" customHeight="1" thickBot="1" x14ac:dyDescent="0.3">
      <c r="A3" s="39">
        <v>1</v>
      </c>
      <c r="B3" s="9" t="s">
        <v>15</v>
      </c>
      <c r="C3" s="67">
        <f>IF(modello_domanda!B13="trimestrale",modello_domanda!$B$16,0)</f>
        <v>0</v>
      </c>
      <c r="D3" s="6" t="s">
        <v>16</v>
      </c>
      <c r="E3" s="10" t="s">
        <v>17</v>
      </c>
      <c r="F3" s="60" t="str">
        <f>IF(controllo_valori_trim,rata_mensile_trim,"")</f>
        <v/>
      </c>
      <c r="G3" s="7">
        <v>4</v>
      </c>
      <c r="H3" s="9" t="s">
        <v>18</v>
      </c>
      <c r="I3" s="71">
        <f>IF(modello_domanda!B14="si",modello_domanda!$B$15,0)</f>
        <v>0</v>
      </c>
      <c r="J3" s="8" t="s">
        <v>19</v>
      </c>
      <c r="K3" s="3"/>
      <c r="L3" s="3"/>
      <c r="M3" s="3"/>
      <c r="N3" s="3"/>
      <c r="O3" s="3"/>
      <c r="P3" s="4"/>
      <c r="Q3" s="4">
        <v>2</v>
      </c>
    </row>
    <row r="4" spans="1:17" ht="15.75" thickBot="1" x14ac:dyDescent="0.3">
      <c r="A4" s="38"/>
      <c r="B4" s="5"/>
      <c r="C4" s="11"/>
      <c r="D4" s="6"/>
      <c r="E4" s="6"/>
      <c r="F4" s="12"/>
      <c r="G4" s="7"/>
      <c r="H4" s="9"/>
      <c r="I4" s="7"/>
      <c r="J4" s="8"/>
      <c r="K4" s="3"/>
      <c r="L4" s="3"/>
      <c r="M4" s="3"/>
      <c r="N4" s="3"/>
      <c r="O4" s="3"/>
      <c r="P4" s="4"/>
      <c r="Q4" s="4">
        <v>3</v>
      </c>
    </row>
    <row r="5" spans="1:17" ht="41.25" customHeight="1" thickBot="1" x14ac:dyDescent="0.3">
      <c r="A5" s="38">
        <v>2</v>
      </c>
      <c r="B5" s="9" t="s">
        <v>50</v>
      </c>
      <c r="C5" s="68">
        <f>IF(modello_domanda!B13="trimestrale",modello_domanda!$B$19,0)</f>
        <v>0</v>
      </c>
      <c r="D5" s="6" t="s">
        <v>16</v>
      </c>
      <c r="E5" s="10" t="s">
        <v>20</v>
      </c>
      <c r="F5" s="61" t="e">
        <f>IF(controllo_valori_trim,durata_mesi_trim,"")+(I3/4)</f>
        <v>#VALUE!</v>
      </c>
      <c r="G5" s="7"/>
      <c r="H5" s="13" t="s">
        <v>21</v>
      </c>
      <c r="I5" s="64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11"/>
      <c r="D6" s="12"/>
      <c r="E6" s="6"/>
      <c r="F6" s="6"/>
      <c r="G6" s="7"/>
      <c r="H6" s="9"/>
      <c r="I6" s="7"/>
      <c r="J6" s="8"/>
      <c r="K6" s="14"/>
      <c r="L6" s="3"/>
      <c r="M6" s="3"/>
      <c r="N6" s="3"/>
      <c r="O6" s="3"/>
      <c r="P6" s="4"/>
      <c r="Q6" s="4"/>
    </row>
    <row r="7" spans="1:17" ht="37.5" customHeight="1" thickTop="1" thickBot="1" x14ac:dyDescent="0.3">
      <c r="A7" s="38"/>
      <c r="B7" s="9" t="s">
        <v>22</v>
      </c>
      <c r="C7" s="69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9" t="s">
        <v>25</v>
      </c>
      <c r="I7" s="63">
        <f>IF(modello_domanda!B13="trimestrale",IF(modello_domanda!B18+I3&lt;=72,modello_domanda!B18,(72-I3)),0)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11"/>
      <c r="D8" s="6"/>
      <c r="E8" s="6"/>
      <c r="F8" s="6"/>
      <c r="G8" s="7"/>
      <c r="H8" s="5"/>
      <c r="I8" s="7"/>
      <c r="J8" s="8"/>
      <c r="K8" s="3"/>
      <c r="L8" s="3"/>
      <c r="M8" s="3"/>
      <c r="N8" s="3"/>
      <c r="O8" s="3"/>
      <c r="P8" s="4"/>
      <c r="Q8" s="4">
        <v>7</v>
      </c>
    </row>
    <row r="9" spans="1:17" ht="51.75" customHeight="1" thickBot="1" x14ac:dyDescent="0.3">
      <c r="A9" s="39">
        <v>3</v>
      </c>
      <c r="B9" s="9" t="s">
        <v>34</v>
      </c>
      <c r="C9" s="70">
        <f>IF(modello_domanda!B13="trimestrale",modello_domanda!$B$17,1/1/1900)</f>
        <v>5.263157894736842E-4</v>
      </c>
      <c r="D9" s="6" t="s">
        <v>16</v>
      </c>
      <c r="E9" s="10" t="s">
        <v>26</v>
      </c>
      <c r="F9" s="60">
        <f>+importo_prestito_trim+F7</f>
        <v>0</v>
      </c>
      <c r="G9" s="7">
        <v>6</v>
      </c>
      <c r="H9" s="15" t="s">
        <v>27</v>
      </c>
      <c r="I9" s="65">
        <f>IF(modello_domanda!B13="trimestrale",modello_domanda!$B$23,0)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10"/>
      <c r="J10" s="8"/>
      <c r="K10" s="3"/>
      <c r="L10" s="3"/>
      <c r="M10" s="3"/>
      <c r="N10" s="3"/>
      <c r="O10" s="3"/>
      <c r="P10" s="4"/>
      <c r="Q10" s="4"/>
    </row>
    <row r="11" spans="1:17" ht="23.25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72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ht="12" customHeight="1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>IF(controllo_valori_trim*controllo_numero_rate_trim,num_progr_rata_trim,"")</f>
        <v/>
      </c>
      <c r="B15" s="31" t="str">
        <f t="shared" ref="B15:B78" si="0">IF(controllo_valori_trim*controllo_numero_rate_trim,DATE(YEAR(data_inizio_trim),MONTH(data_inizio_trim)+num_progr_rata_trim,DAY(data_inizio_trim)),"")</f>
        <v/>
      </c>
      <c r="C15" s="32" t="str">
        <f t="shared" ref="C15:C78" si="1">IF(controllo_valori_trim*controllo_numero_rate_trim,rata_mensile_trim,"")</f>
        <v/>
      </c>
      <c r="D15" s="32" t="str">
        <f t="shared" ref="D15:D78" si="2">IF(controllo_valori_trim*controllo_numero_rate_trim,-PPMT(tasso_trim/4,num_progr_rata_trim,durata_mesi_trim,importo_prestito_trim),"")</f>
        <v/>
      </c>
      <c r="E15" s="32" t="str">
        <f t="shared" ref="E15:E78" si="3">IF(controllo_valori_trim*controllo_numero_rate_trim,-IPMT(tasso_trim/4,num_progr_rata_trim,durata_mesi_trim,importo_prestito_trim),"")</f>
        <v/>
      </c>
      <c r="F15" s="32" t="str">
        <f t="shared" ref="F15:F78" si="4">IF(controllo_valori_trim*controllo_numero_rate_trim,-FV(tasso_trim/4,num_progr_rata_trim,-rata_mensile_trim,importo_prestito_trim),"")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>IF(controllo_valori_trim*controllo_numero_rate_trim,num_progr_rata_trim,"")</f>
        <v/>
      </c>
      <c r="B16" s="31" t="str">
        <f t="shared" si="0"/>
        <v/>
      </c>
      <c r="C16" s="32" t="str">
        <f t="shared" si="1"/>
        <v/>
      </c>
      <c r="D16" s="32" t="str">
        <f t="shared" si="2"/>
        <v/>
      </c>
      <c r="E16" s="32" t="str">
        <f t="shared" si="3"/>
        <v/>
      </c>
      <c r="F16" s="32" t="str">
        <f t="shared" si="4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>IF(controllo_valori_trim*controllo_numero_rate_trim,num_progr_rata_trim,"")</f>
        <v/>
      </c>
      <c r="B17" s="31" t="str">
        <f t="shared" si="0"/>
        <v/>
      </c>
      <c r="C17" s="32" t="str">
        <f t="shared" si="1"/>
        <v/>
      </c>
      <c r="D17" s="32" t="str">
        <f t="shared" si="2"/>
        <v/>
      </c>
      <c r="E17" s="32" t="str">
        <f t="shared" si="3"/>
        <v/>
      </c>
      <c r="F17" s="32" t="str">
        <f t="shared" si="4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>IF(controllo_valori_trim*controllo_numero_rate_trim,num_progr_rata_trim,"")</f>
        <v/>
      </c>
      <c r="B18" s="31" t="str">
        <f t="shared" si="0"/>
        <v/>
      </c>
      <c r="C18" s="32" t="str">
        <f t="shared" si="1"/>
        <v/>
      </c>
      <c r="D18" s="32" t="str">
        <f t="shared" si="2"/>
        <v/>
      </c>
      <c r="E18" s="32" t="str">
        <f t="shared" si="3"/>
        <v/>
      </c>
      <c r="F18" s="32" t="str">
        <f t="shared" si="4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>IF(controllo_valori_trim*controllo_numero_rate_trim,num_progr_rata_trim,"")</f>
        <v/>
      </c>
      <c r="B19" s="31" t="str">
        <f t="shared" si="0"/>
        <v/>
      </c>
      <c r="C19" s="32" t="str">
        <f t="shared" si="1"/>
        <v/>
      </c>
      <c r="D19" s="32" t="str">
        <f t="shared" si="2"/>
        <v/>
      </c>
      <c r="E19" s="32" t="str">
        <f t="shared" si="3"/>
        <v/>
      </c>
      <c r="F19" s="32" t="str">
        <f t="shared" si="4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>IF(controllo_valori_trim*controllo_numero_rate_trim,num_progr_rata_trim,"")</f>
        <v/>
      </c>
      <c r="B20" s="31" t="str">
        <f t="shared" si="0"/>
        <v/>
      </c>
      <c r="C20" s="32" t="str">
        <f t="shared" si="1"/>
        <v/>
      </c>
      <c r="D20" s="32" t="str">
        <f t="shared" si="2"/>
        <v/>
      </c>
      <c r="E20" s="32" t="str">
        <f t="shared" si="3"/>
        <v/>
      </c>
      <c r="F20" s="32" t="str">
        <f t="shared" si="4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>IF(controllo_valori_trim*controllo_numero_rate_trim,num_progr_rata_trim,"")</f>
        <v/>
      </c>
      <c r="B21" s="31" t="str">
        <f t="shared" si="0"/>
        <v/>
      </c>
      <c r="C21" s="32" t="str">
        <f t="shared" si="1"/>
        <v/>
      </c>
      <c r="D21" s="32" t="str">
        <f t="shared" si="2"/>
        <v/>
      </c>
      <c r="E21" s="32" t="str">
        <f t="shared" si="3"/>
        <v/>
      </c>
      <c r="F21" s="32" t="str">
        <f t="shared" si="4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>IF(controllo_valori_trim*controllo_numero_rate_trim,num_progr_rata_trim,"")</f>
        <v/>
      </c>
      <c r="B22" s="31" t="str">
        <f t="shared" si="0"/>
        <v/>
      </c>
      <c r="C22" s="32" t="str">
        <f t="shared" si="1"/>
        <v/>
      </c>
      <c r="D22" s="32" t="str">
        <f t="shared" si="2"/>
        <v/>
      </c>
      <c r="E22" s="32" t="str">
        <f t="shared" si="3"/>
        <v/>
      </c>
      <c r="F22" s="32" t="str">
        <f t="shared" si="4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>IF(controllo_valori_trim*controllo_numero_rate_trim,num_progr_rata_trim,"")</f>
        <v/>
      </c>
      <c r="B23" s="31" t="str">
        <f t="shared" si="0"/>
        <v/>
      </c>
      <c r="C23" s="32" t="str">
        <f t="shared" si="1"/>
        <v/>
      </c>
      <c r="D23" s="32" t="str">
        <f t="shared" si="2"/>
        <v/>
      </c>
      <c r="E23" s="32" t="str">
        <f t="shared" si="3"/>
        <v/>
      </c>
      <c r="F23" s="32" t="str">
        <f t="shared" si="4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>IF(controllo_valori_trim*controllo_numero_rate_trim,num_progr_rata_trim,"")</f>
        <v/>
      </c>
      <c r="B24" s="31" t="str">
        <f t="shared" si="0"/>
        <v/>
      </c>
      <c r="C24" s="32" t="str">
        <f t="shared" si="1"/>
        <v/>
      </c>
      <c r="D24" s="32" t="str">
        <f t="shared" si="2"/>
        <v/>
      </c>
      <c r="E24" s="32" t="str">
        <f t="shared" si="3"/>
        <v/>
      </c>
      <c r="F24" s="32" t="str">
        <f t="shared" si="4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>IF(controllo_valori_trim*controllo_numero_rate_trim,num_progr_rata_trim,"")</f>
        <v/>
      </c>
      <c r="B25" s="31" t="str">
        <f t="shared" si="0"/>
        <v/>
      </c>
      <c r="C25" s="32" t="str">
        <f t="shared" si="1"/>
        <v/>
      </c>
      <c r="D25" s="32" t="str">
        <f t="shared" si="2"/>
        <v/>
      </c>
      <c r="E25" s="32" t="str">
        <f t="shared" si="3"/>
        <v/>
      </c>
      <c r="F25" s="32" t="str">
        <f t="shared" si="4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>IF(controllo_valori_trim*controllo_numero_rate_trim,num_progr_rata_trim,"")</f>
        <v/>
      </c>
      <c r="B26" s="31" t="str">
        <f t="shared" si="0"/>
        <v/>
      </c>
      <c r="C26" s="32" t="str">
        <f t="shared" si="1"/>
        <v/>
      </c>
      <c r="D26" s="32" t="str">
        <f t="shared" si="2"/>
        <v/>
      </c>
      <c r="E26" s="32" t="str">
        <f t="shared" si="3"/>
        <v/>
      </c>
      <c r="F26" s="32" t="str">
        <f t="shared" si="4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>IF(controllo_valori_trim*controllo_numero_rate_trim,num_progr_rata_trim,"")</f>
        <v/>
      </c>
      <c r="B27" s="31" t="str">
        <f t="shared" si="0"/>
        <v/>
      </c>
      <c r="C27" s="32" t="str">
        <f t="shared" si="1"/>
        <v/>
      </c>
      <c r="D27" s="32" t="str">
        <f t="shared" si="2"/>
        <v/>
      </c>
      <c r="E27" s="32" t="str">
        <f t="shared" si="3"/>
        <v/>
      </c>
      <c r="F27" s="32" t="str">
        <f t="shared" si="4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>IF(controllo_valori_trim*controllo_numero_rate_trim,num_progr_rata_trim,"")</f>
        <v/>
      </c>
      <c r="B28" s="31" t="str">
        <f t="shared" si="0"/>
        <v/>
      </c>
      <c r="C28" s="32" t="str">
        <f t="shared" si="1"/>
        <v/>
      </c>
      <c r="D28" s="32" t="str">
        <f t="shared" si="2"/>
        <v/>
      </c>
      <c r="E28" s="32" t="str">
        <f t="shared" si="3"/>
        <v/>
      </c>
      <c r="F28" s="32" t="str">
        <f t="shared" si="4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>IF(controllo_valori_trim*controllo_numero_rate_trim,num_progr_rata_trim,"")</f>
        <v/>
      </c>
      <c r="B29" s="31" t="str">
        <f t="shared" si="0"/>
        <v/>
      </c>
      <c r="C29" s="32" t="str">
        <f t="shared" si="1"/>
        <v/>
      </c>
      <c r="D29" s="32" t="str">
        <f t="shared" si="2"/>
        <v/>
      </c>
      <c r="E29" s="32" t="str">
        <f t="shared" si="3"/>
        <v/>
      </c>
      <c r="F29" s="32" t="str">
        <f t="shared" si="4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>IF(controllo_valori_trim*controllo_numero_rate_trim,num_progr_rata_trim,"")</f>
        <v/>
      </c>
      <c r="B30" s="31" t="str">
        <f t="shared" si="0"/>
        <v/>
      </c>
      <c r="C30" s="32" t="str">
        <f t="shared" si="1"/>
        <v/>
      </c>
      <c r="D30" s="32" t="str">
        <f t="shared" si="2"/>
        <v/>
      </c>
      <c r="E30" s="32" t="str">
        <f t="shared" si="3"/>
        <v/>
      </c>
      <c r="F30" s="32" t="str">
        <f t="shared" si="4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>IF(controllo_valori_trim*controllo_numero_rate_trim,num_progr_rata_trim,"")</f>
        <v/>
      </c>
      <c r="B31" s="31" t="str">
        <f t="shared" si="0"/>
        <v/>
      </c>
      <c r="C31" s="32" t="str">
        <f t="shared" si="1"/>
        <v/>
      </c>
      <c r="D31" s="32" t="str">
        <f t="shared" si="2"/>
        <v/>
      </c>
      <c r="E31" s="32" t="str">
        <f t="shared" si="3"/>
        <v/>
      </c>
      <c r="F31" s="32" t="str">
        <f t="shared" si="4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>IF(controllo_valori_trim*controllo_numero_rate_trim,num_progr_rata_trim,"")</f>
        <v/>
      </c>
      <c r="B32" s="31" t="str">
        <f t="shared" si="0"/>
        <v/>
      </c>
      <c r="C32" s="32" t="str">
        <f t="shared" si="1"/>
        <v/>
      </c>
      <c r="D32" s="32" t="str">
        <f t="shared" si="2"/>
        <v/>
      </c>
      <c r="E32" s="32" t="str">
        <f t="shared" si="3"/>
        <v/>
      </c>
      <c r="F32" s="32" t="str">
        <f t="shared" si="4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>IF(controllo_valori_trim*controllo_numero_rate_trim,num_progr_rata_trim,"")</f>
        <v/>
      </c>
      <c r="B33" s="31" t="str">
        <f t="shared" si="0"/>
        <v/>
      </c>
      <c r="C33" s="32" t="str">
        <f t="shared" si="1"/>
        <v/>
      </c>
      <c r="D33" s="32" t="str">
        <f t="shared" si="2"/>
        <v/>
      </c>
      <c r="E33" s="32" t="str">
        <f t="shared" si="3"/>
        <v/>
      </c>
      <c r="F33" s="32" t="str">
        <f t="shared" si="4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>IF(controllo_valori_trim*controllo_numero_rate_trim,num_progr_rata_trim,"")</f>
        <v/>
      </c>
      <c r="B34" s="31" t="str">
        <f t="shared" si="0"/>
        <v/>
      </c>
      <c r="C34" s="32" t="str">
        <f t="shared" si="1"/>
        <v/>
      </c>
      <c r="D34" s="32" t="str">
        <f t="shared" si="2"/>
        <v/>
      </c>
      <c r="E34" s="32" t="str">
        <f t="shared" si="3"/>
        <v/>
      </c>
      <c r="F34" s="32" t="str">
        <f t="shared" si="4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>IF(controllo_valori_trim*controllo_numero_rate_trim,num_progr_rata_trim,"")</f>
        <v/>
      </c>
      <c r="B35" s="31" t="str">
        <f t="shared" si="0"/>
        <v/>
      </c>
      <c r="C35" s="32" t="str">
        <f t="shared" si="1"/>
        <v/>
      </c>
      <c r="D35" s="32" t="str">
        <f t="shared" si="2"/>
        <v/>
      </c>
      <c r="E35" s="32" t="str">
        <f t="shared" si="3"/>
        <v/>
      </c>
      <c r="F35" s="32" t="str">
        <f t="shared" si="4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>IF(controllo_valori_trim*controllo_numero_rate_trim,num_progr_rata_trim,"")</f>
        <v/>
      </c>
      <c r="B36" s="31" t="str">
        <f t="shared" si="0"/>
        <v/>
      </c>
      <c r="C36" s="32" t="str">
        <f t="shared" si="1"/>
        <v/>
      </c>
      <c r="D36" s="32" t="str">
        <f t="shared" si="2"/>
        <v/>
      </c>
      <c r="E36" s="32" t="str">
        <f t="shared" si="3"/>
        <v/>
      </c>
      <c r="F36" s="32" t="str">
        <f t="shared" si="4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>IF(controllo_valori_trim*controllo_numero_rate_trim,num_progr_rata_trim,"")</f>
        <v/>
      </c>
      <c r="B37" s="31" t="str">
        <f t="shared" si="0"/>
        <v/>
      </c>
      <c r="C37" s="32" t="str">
        <f t="shared" si="1"/>
        <v/>
      </c>
      <c r="D37" s="32" t="str">
        <f t="shared" si="2"/>
        <v/>
      </c>
      <c r="E37" s="32" t="str">
        <f t="shared" si="3"/>
        <v/>
      </c>
      <c r="F37" s="32" t="str">
        <f t="shared" si="4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>IF(controllo_valori_trim*controllo_numero_rate_trim,num_progr_rata_trim,"")</f>
        <v/>
      </c>
      <c r="B38" s="31" t="str">
        <f t="shared" si="0"/>
        <v/>
      </c>
      <c r="C38" s="32" t="str">
        <f t="shared" si="1"/>
        <v/>
      </c>
      <c r="D38" s="32" t="str">
        <f t="shared" si="2"/>
        <v/>
      </c>
      <c r="E38" s="32" t="str">
        <f t="shared" si="3"/>
        <v/>
      </c>
      <c r="F38" s="32" t="str">
        <f t="shared" si="4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>IF(controllo_valori_trim*controllo_numero_rate_trim,num_progr_rata_trim,"")</f>
        <v/>
      </c>
      <c r="B39" s="31" t="str">
        <f t="shared" si="0"/>
        <v/>
      </c>
      <c r="C39" s="32" t="str">
        <f t="shared" si="1"/>
        <v/>
      </c>
      <c r="D39" s="32" t="str">
        <f t="shared" si="2"/>
        <v/>
      </c>
      <c r="E39" s="32" t="str">
        <f t="shared" si="3"/>
        <v/>
      </c>
      <c r="F39" s="32" t="str">
        <f t="shared" si="4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>IF(controllo_valori_trim*controllo_numero_rate_trim,num_progr_rata_trim,"")</f>
        <v/>
      </c>
      <c r="B40" s="31" t="str">
        <f t="shared" si="0"/>
        <v/>
      </c>
      <c r="C40" s="32" t="str">
        <f t="shared" si="1"/>
        <v/>
      </c>
      <c r="D40" s="32" t="str">
        <f t="shared" si="2"/>
        <v/>
      </c>
      <c r="E40" s="32" t="str">
        <f t="shared" si="3"/>
        <v/>
      </c>
      <c r="F40" s="32" t="str">
        <f t="shared" si="4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>IF(controllo_valori_trim*controllo_numero_rate_trim,num_progr_rata_trim,"")</f>
        <v/>
      </c>
      <c r="B41" s="31" t="str">
        <f t="shared" si="0"/>
        <v/>
      </c>
      <c r="C41" s="32" t="str">
        <f t="shared" si="1"/>
        <v/>
      </c>
      <c r="D41" s="32" t="str">
        <f t="shared" si="2"/>
        <v/>
      </c>
      <c r="E41" s="32" t="str">
        <f t="shared" si="3"/>
        <v/>
      </c>
      <c r="F41" s="32" t="str">
        <f t="shared" si="4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>IF(controllo_valori_trim*controllo_numero_rate_trim,num_progr_rata_trim,"")</f>
        <v/>
      </c>
      <c r="B42" s="31" t="str">
        <f t="shared" si="0"/>
        <v/>
      </c>
      <c r="C42" s="32" t="str">
        <f t="shared" si="1"/>
        <v/>
      </c>
      <c r="D42" s="32" t="str">
        <f t="shared" si="2"/>
        <v/>
      </c>
      <c r="E42" s="32" t="str">
        <f t="shared" si="3"/>
        <v/>
      </c>
      <c r="F42" s="32" t="str">
        <f t="shared" si="4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>IF(controllo_valori_trim*controllo_numero_rate_trim,num_progr_rata_trim,"")</f>
        <v/>
      </c>
      <c r="B43" s="31" t="str">
        <f t="shared" si="0"/>
        <v/>
      </c>
      <c r="C43" s="32" t="str">
        <f t="shared" si="1"/>
        <v/>
      </c>
      <c r="D43" s="32" t="str">
        <f t="shared" si="2"/>
        <v/>
      </c>
      <c r="E43" s="32" t="str">
        <f t="shared" si="3"/>
        <v/>
      </c>
      <c r="F43" s="32" t="str">
        <f t="shared" si="4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>IF(controllo_valori_trim*controllo_numero_rate_trim,num_progr_rata_trim,"")</f>
        <v/>
      </c>
      <c r="B44" s="31" t="str">
        <f t="shared" si="0"/>
        <v/>
      </c>
      <c r="C44" s="32" t="str">
        <f t="shared" si="1"/>
        <v/>
      </c>
      <c r="D44" s="32" t="str">
        <f t="shared" si="2"/>
        <v/>
      </c>
      <c r="E44" s="32" t="str">
        <f t="shared" si="3"/>
        <v/>
      </c>
      <c r="F44" s="32" t="str">
        <f t="shared" si="4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>IF(controllo_valori_trim*controllo_numero_rate_trim,num_progr_rata_trim,"")</f>
        <v/>
      </c>
      <c r="B45" s="31" t="str">
        <f t="shared" si="0"/>
        <v/>
      </c>
      <c r="C45" s="32" t="str">
        <f t="shared" si="1"/>
        <v/>
      </c>
      <c r="D45" s="32" t="str">
        <f t="shared" si="2"/>
        <v/>
      </c>
      <c r="E45" s="32" t="str">
        <f t="shared" si="3"/>
        <v/>
      </c>
      <c r="F45" s="32" t="str">
        <f t="shared" si="4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>IF(controllo_valori_trim*controllo_numero_rate_trim,num_progr_rata_trim,"")</f>
        <v/>
      </c>
      <c r="B46" s="31" t="str">
        <f t="shared" si="0"/>
        <v/>
      </c>
      <c r="C46" s="32" t="str">
        <f t="shared" si="1"/>
        <v/>
      </c>
      <c r="D46" s="32" t="str">
        <f t="shared" si="2"/>
        <v/>
      </c>
      <c r="E46" s="32" t="str">
        <f t="shared" si="3"/>
        <v/>
      </c>
      <c r="F46" s="32" t="str">
        <f t="shared" si="4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>IF(controllo_valori_trim*controllo_numero_rate_trim,num_progr_rata_trim,"")</f>
        <v/>
      </c>
      <c r="B47" s="31" t="str">
        <f t="shared" si="0"/>
        <v/>
      </c>
      <c r="C47" s="32" t="str">
        <f t="shared" si="1"/>
        <v/>
      </c>
      <c r="D47" s="32" t="str">
        <f t="shared" si="2"/>
        <v/>
      </c>
      <c r="E47" s="32" t="str">
        <f t="shared" si="3"/>
        <v/>
      </c>
      <c r="F47" s="32" t="str">
        <f t="shared" si="4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>IF(controllo_valori_trim*controllo_numero_rate_trim,num_progr_rata_trim,"")</f>
        <v/>
      </c>
      <c r="B48" s="31" t="str">
        <f t="shared" si="0"/>
        <v/>
      </c>
      <c r="C48" s="32" t="str">
        <f t="shared" si="1"/>
        <v/>
      </c>
      <c r="D48" s="32" t="str">
        <f t="shared" si="2"/>
        <v/>
      </c>
      <c r="E48" s="32" t="str">
        <f t="shared" si="3"/>
        <v/>
      </c>
      <c r="F48" s="32" t="str">
        <f t="shared" si="4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>IF(controllo_valori_trim*controllo_numero_rate_trim,num_progr_rata_trim,"")</f>
        <v/>
      </c>
      <c r="B49" s="31" t="str">
        <f t="shared" si="0"/>
        <v/>
      </c>
      <c r="C49" s="32" t="str">
        <f t="shared" si="1"/>
        <v/>
      </c>
      <c r="D49" s="32" t="str">
        <f t="shared" si="2"/>
        <v/>
      </c>
      <c r="E49" s="32" t="str">
        <f t="shared" si="3"/>
        <v/>
      </c>
      <c r="F49" s="32" t="str">
        <f t="shared" si="4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>IF(controllo_valori_trim*controllo_numero_rate_trim,num_progr_rata_trim,"")</f>
        <v/>
      </c>
      <c r="B50" s="31" t="str">
        <f t="shared" si="0"/>
        <v/>
      </c>
      <c r="C50" s="32" t="str">
        <f t="shared" si="1"/>
        <v/>
      </c>
      <c r="D50" s="32" t="str">
        <f t="shared" si="2"/>
        <v/>
      </c>
      <c r="E50" s="32" t="str">
        <f t="shared" si="3"/>
        <v/>
      </c>
      <c r="F50" s="32" t="str">
        <f t="shared" si="4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>IF(controllo_valori_trim*controllo_numero_rate_trim,num_progr_rata_trim,"")</f>
        <v/>
      </c>
      <c r="B51" s="31" t="str">
        <f t="shared" si="0"/>
        <v/>
      </c>
      <c r="C51" s="32" t="str">
        <f t="shared" si="1"/>
        <v/>
      </c>
      <c r="D51" s="32" t="str">
        <f t="shared" si="2"/>
        <v/>
      </c>
      <c r="E51" s="32" t="str">
        <f t="shared" si="3"/>
        <v/>
      </c>
      <c r="F51" s="32" t="str">
        <f t="shared" si="4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>IF(controllo_valori_trim*controllo_numero_rate_trim,num_progr_rata_trim,"")</f>
        <v/>
      </c>
      <c r="B52" s="31" t="str">
        <f t="shared" si="0"/>
        <v/>
      </c>
      <c r="C52" s="32" t="str">
        <f t="shared" si="1"/>
        <v/>
      </c>
      <c r="D52" s="32" t="str">
        <f t="shared" si="2"/>
        <v/>
      </c>
      <c r="E52" s="32" t="str">
        <f t="shared" si="3"/>
        <v/>
      </c>
      <c r="F52" s="32" t="str">
        <f t="shared" si="4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>IF(controllo_valori_trim*controllo_numero_rate_trim,num_progr_rata_trim,"")</f>
        <v/>
      </c>
      <c r="B53" s="31" t="str">
        <f t="shared" si="0"/>
        <v/>
      </c>
      <c r="C53" s="32" t="str">
        <f t="shared" si="1"/>
        <v/>
      </c>
      <c r="D53" s="32" t="str">
        <f t="shared" si="2"/>
        <v/>
      </c>
      <c r="E53" s="32" t="str">
        <f t="shared" si="3"/>
        <v/>
      </c>
      <c r="F53" s="32" t="str">
        <f t="shared" si="4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>IF(controllo_valori_trim*controllo_numero_rate_trim,num_progr_rata_trim,"")</f>
        <v/>
      </c>
      <c r="B54" s="31" t="str">
        <f t="shared" si="0"/>
        <v/>
      </c>
      <c r="C54" s="32" t="str">
        <f t="shared" si="1"/>
        <v/>
      </c>
      <c r="D54" s="32" t="str">
        <f t="shared" si="2"/>
        <v/>
      </c>
      <c r="E54" s="32" t="str">
        <f t="shared" si="3"/>
        <v/>
      </c>
      <c r="F54" s="32" t="str">
        <f t="shared" si="4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>IF(controllo_valori_trim*controllo_numero_rate_trim,num_progr_rata_trim,"")</f>
        <v/>
      </c>
      <c r="B55" s="31" t="str">
        <f t="shared" si="0"/>
        <v/>
      </c>
      <c r="C55" s="32" t="str">
        <f t="shared" si="1"/>
        <v/>
      </c>
      <c r="D55" s="32" t="str">
        <f t="shared" si="2"/>
        <v/>
      </c>
      <c r="E55" s="32" t="str">
        <f t="shared" si="3"/>
        <v/>
      </c>
      <c r="F55" s="32" t="str">
        <f t="shared" si="4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>IF(controllo_valori_trim*controllo_numero_rate_trim,num_progr_rata_trim,"")</f>
        <v/>
      </c>
      <c r="B56" s="31" t="str">
        <f t="shared" si="0"/>
        <v/>
      </c>
      <c r="C56" s="32" t="str">
        <f t="shared" si="1"/>
        <v/>
      </c>
      <c r="D56" s="32" t="str">
        <f t="shared" si="2"/>
        <v/>
      </c>
      <c r="E56" s="32" t="str">
        <f t="shared" si="3"/>
        <v/>
      </c>
      <c r="F56" s="32" t="str">
        <f t="shared" si="4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>IF(controllo_valori_trim*controllo_numero_rate_trim,num_progr_rata_trim,"")</f>
        <v/>
      </c>
      <c r="B57" s="31" t="str">
        <f t="shared" si="0"/>
        <v/>
      </c>
      <c r="C57" s="32" t="str">
        <f t="shared" si="1"/>
        <v/>
      </c>
      <c r="D57" s="32" t="str">
        <f t="shared" si="2"/>
        <v/>
      </c>
      <c r="E57" s="32" t="str">
        <f t="shared" si="3"/>
        <v/>
      </c>
      <c r="F57" s="32" t="str">
        <f t="shared" si="4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>IF(controllo_valori_trim*controllo_numero_rate_trim,num_progr_rata_trim,"")</f>
        <v/>
      </c>
      <c r="B58" s="31" t="str">
        <f t="shared" si="0"/>
        <v/>
      </c>
      <c r="C58" s="32" t="str">
        <f t="shared" si="1"/>
        <v/>
      </c>
      <c r="D58" s="32" t="str">
        <f t="shared" si="2"/>
        <v/>
      </c>
      <c r="E58" s="32" t="str">
        <f t="shared" si="3"/>
        <v/>
      </c>
      <c r="F58" s="32" t="str">
        <f t="shared" si="4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>IF(controllo_valori_trim*controllo_numero_rate_trim,num_progr_rata_trim,"")</f>
        <v/>
      </c>
      <c r="B59" s="31" t="str">
        <f t="shared" si="0"/>
        <v/>
      </c>
      <c r="C59" s="32" t="str">
        <f t="shared" si="1"/>
        <v/>
      </c>
      <c r="D59" s="32" t="str">
        <f t="shared" si="2"/>
        <v/>
      </c>
      <c r="E59" s="32" t="str">
        <f t="shared" si="3"/>
        <v/>
      </c>
      <c r="F59" s="32" t="str">
        <f t="shared" si="4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>IF(controllo_valori_trim*controllo_numero_rate_trim,num_progr_rata_trim,"")</f>
        <v/>
      </c>
      <c r="B60" s="31" t="str">
        <f t="shared" si="0"/>
        <v/>
      </c>
      <c r="C60" s="32" t="str">
        <f t="shared" si="1"/>
        <v/>
      </c>
      <c r="D60" s="32" t="str">
        <f t="shared" si="2"/>
        <v/>
      </c>
      <c r="E60" s="32" t="str">
        <f t="shared" si="3"/>
        <v/>
      </c>
      <c r="F60" s="32" t="str">
        <f t="shared" si="4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>IF(controllo_valori_trim*controllo_numero_rate_trim,num_progr_rata_trim,"")</f>
        <v/>
      </c>
      <c r="B61" s="31" t="str">
        <f t="shared" si="0"/>
        <v/>
      </c>
      <c r="C61" s="32" t="str">
        <f t="shared" si="1"/>
        <v/>
      </c>
      <c r="D61" s="32" t="str">
        <f t="shared" si="2"/>
        <v/>
      </c>
      <c r="E61" s="32" t="str">
        <f t="shared" si="3"/>
        <v/>
      </c>
      <c r="F61" s="32" t="str">
        <f t="shared" si="4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>IF(controllo_valori_trim*controllo_numero_rate_trim,num_progr_rata_trim,"")</f>
        <v/>
      </c>
      <c r="B62" s="31" t="str">
        <f t="shared" si="0"/>
        <v/>
      </c>
      <c r="C62" s="32" t="str">
        <f t="shared" si="1"/>
        <v/>
      </c>
      <c r="D62" s="32" t="str">
        <f t="shared" si="2"/>
        <v/>
      </c>
      <c r="E62" s="32" t="str">
        <f t="shared" si="3"/>
        <v/>
      </c>
      <c r="F62" s="32" t="str">
        <f t="shared" si="4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>IF(controllo_valori_trim*controllo_numero_rate_trim,num_progr_rata_trim,"")</f>
        <v/>
      </c>
      <c r="B63" s="31" t="str">
        <f t="shared" si="0"/>
        <v/>
      </c>
      <c r="C63" s="32" t="str">
        <f t="shared" si="1"/>
        <v/>
      </c>
      <c r="D63" s="32" t="str">
        <f t="shared" si="2"/>
        <v/>
      </c>
      <c r="E63" s="32" t="str">
        <f t="shared" si="3"/>
        <v/>
      </c>
      <c r="F63" s="32" t="str">
        <f t="shared" si="4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>IF(controllo_valori_trim*controllo_numero_rate_trim,num_progr_rata_trim,"")</f>
        <v/>
      </c>
      <c r="B64" s="31" t="str">
        <f t="shared" si="0"/>
        <v/>
      </c>
      <c r="C64" s="32" t="str">
        <f t="shared" si="1"/>
        <v/>
      </c>
      <c r="D64" s="32" t="str">
        <f t="shared" si="2"/>
        <v/>
      </c>
      <c r="E64" s="32" t="str">
        <f t="shared" si="3"/>
        <v/>
      </c>
      <c r="F64" s="32" t="str">
        <f t="shared" si="4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>IF(controllo_valori_trim*controllo_numero_rate_trim,num_progr_rata_trim,"")</f>
        <v/>
      </c>
      <c r="B65" s="31" t="str">
        <f t="shared" si="0"/>
        <v/>
      </c>
      <c r="C65" s="32" t="str">
        <f t="shared" si="1"/>
        <v/>
      </c>
      <c r="D65" s="32" t="str">
        <f t="shared" si="2"/>
        <v/>
      </c>
      <c r="E65" s="32" t="str">
        <f t="shared" si="3"/>
        <v/>
      </c>
      <c r="F65" s="32" t="str">
        <f t="shared" si="4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>IF(controllo_valori_trim*controllo_numero_rate_trim,num_progr_rata_trim,"")</f>
        <v/>
      </c>
      <c r="B66" s="31" t="str">
        <f t="shared" si="0"/>
        <v/>
      </c>
      <c r="C66" s="32" t="str">
        <f t="shared" si="1"/>
        <v/>
      </c>
      <c r="D66" s="32" t="str">
        <f t="shared" si="2"/>
        <v/>
      </c>
      <c r="E66" s="32" t="str">
        <f t="shared" si="3"/>
        <v/>
      </c>
      <c r="F66" s="32" t="str">
        <f t="shared" si="4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>IF(controllo_valori_trim*controllo_numero_rate_trim,num_progr_rata_trim,"")</f>
        <v/>
      </c>
      <c r="B67" s="31" t="str">
        <f t="shared" si="0"/>
        <v/>
      </c>
      <c r="C67" s="32" t="str">
        <f t="shared" si="1"/>
        <v/>
      </c>
      <c r="D67" s="32" t="str">
        <f t="shared" si="2"/>
        <v/>
      </c>
      <c r="E67" s="32" t="str">
        <f t="shared" si="3"/>
        <v/>
      </c>
      <c r="F67" s="32" t="str">
        <f t="shared" si="4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>IF(controllo_valori_trim*controllo_numero_rate_trim,num_progr_rata_trim,"")</f>
        <v/>
      </c>
      <c r="B68" s="31" t="str">
        <f t="shared" si="0"/>
        <v/>
      </c>
      <c r="C68" s="32" t="str">
        <f t="shared" si="1"/>
        <v/>
      </c>
      <c r="D68" s="32" t="str">
        <f t="shared" si="2"/>
        <v/>
      </c>
      <c r="E68" s="32" t="str">
        <f t="shared" si="3"/>
        <v/>
      </c>
      <c r="F68" s="32" t="str">
        <f t="shared" si="4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>IF(controllo_valori_trim*controllo_numero_rate_trim,num_progr_rata_trim,"")</f>
        <v/>
      </c>
      <c r="B69" s="31" t="str">
        <f t="shared" si="0"/>
        <v/>
      </c>
      <c r="C69" s="32" t="str">
        <f t="shared" si="1"/>
        <v/>
      </c>
      <c r="D69" s="32" t="str">
        <f t="shared" si="2"/>
        <v/>
      </c>
      <c r="E69" s="32" t="str">
        <f t="shared" si="3"/>
        <v/>
      </c>
      <c r="F69" s="32" t="str">
        <f t="shared" si="4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>IF(controllo_valori_trim*controllo_numero_rate_trim,num_progr_rata_trim,"")</f>
        <v/>
      </c>
      <c r="B70" s="31" t="str">
        <f t="shared" si="0"/>
        <v/>
      </c>
      <c r="C70" s="32" t="str">
        <f t="shared" si="1"/>
        <v/>
      </c>
      <c r="D70" s="32" t="str">
        <f t="shared" si="2"/>
        <v/>
      </c>
      <c r="E70" s="32" t="str">
        <f t="shared" si="3"/>
        <v/>
      </c>
      <c r="F70" s="32" t="str">
        <f t="shared" si="4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>IF(controllo_valori_trim*controllo_numero_rate_trim,num_progr_rata_trim,"")</f>
        <v/>
      </c>
      <c r="B71" s="31" t="str">
        <f t="shared" si="0"/>
        <v/>
      </c>
      <c r="C71" s="32" t="str">
        <f t="shared" si="1"/>
        <v/>
      </c>
      <c r="D71" s="32" t="str">
        <f t="shared" si="2"/>
        <v/>
      </c>
      <c r="E71" s="32" t="str">
        <f t="shared" si="3"/>
        <v/>
      </c>
      <c r="F71" s="32" t="str">
        <f t="shared" si="4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>IF(controllo_valori_trim*controllo_numero_rate_trim,num_progr_rata_trim,"")</f>
        <v/>
      </c>
      <c r="B72" s="31" t="str">
        <f t="shared" si="0"/>
        <v/>
      </c>
      <c r="C72" s="32" t="str">
        <f t="shared" si="1"/>
        <v/>
      </c>
      <c r="D72" s="32" t="str">
        <f t="shared" si="2"/>
        <v/>
      </c>
      <c r="E72" s="32" t="str">
        <f t="shared" si="3"/>
        <v/>
      </c>
      <c r="F72" s="32" t="str">
        <f t="shared" si="4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>IF(controllo_valori_trim*controllo_numero_rate_trim,num_progr_rata_trim,"")</f>
        <v/>
      </c>
      <c r="B73" s="31" t="str">
        <f t="shared" si="0"/>
        <v/>
      </c>
      <c r="C73" s="32" t="str">
        <f t="shared" si="1"/>
        <v/>
      </c>
      <c r="D73" s="32" t="str">
        <f t="shared" si="2"/>
        <v/>
      </c>
      <c r="E73" s="32" t="str">
        <f t="shared" si="3"/>
        <v/>
      </c>
      <c r="F73" s="32" t="str">
        <f t="shared" si="4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>IF(controllo_valori_trim*controllo_numero_rate_trim,num_progr_rata_trim,"")</f>
        <v/>
      </c>
      <c r="B74" s="31" t="str">
        <f t="shared" si="0"/>
        <v/>
      </c>
      <c r="C74" s="32" t="str">
        <f t="shared" si="1"/>
        <v/>
      </c>
      <c r="D74" s="32" t="str">
        <f t="shared" si="2"/>
        <v/>
      </c>
      <c r="E74" s="32" t="str">
        <f t="shared" si="3"/>
        <v/>
      </c>
      <c r="F74" s="32" t="str">
        <f t="shared" si="4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>IF(controllo_valori_trim*controllo_numero_rate_trim,num_progr_rata_trim,"")</f>
        <v/>
      </c>
      <c r="B75" s="31" t="str">
        <f t="shared" si="0"/>
        <v/>
      </c>
      <c r="C75" s="32" t="str">
        <f t="shared" si="1"/>
        <v/>
      </c>
      <c r="D75" s="32" t="str">
        <f t="shared" si="2"/>
        <v/>
      </c>
      <c r="E75" s="32" t="str">
        <f t="shared" si="3"/>
        <v/>
      </c>
      <c r="F75" s="32" t="str">
        <f t="shared" si="4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>IF(controllo_valori_trim*controllo_numero_rate_trim,num_progr_rata_trim,"")</f>
        <v/>
      </c>
      <c r="B76" s="31" t="str">
        <f t="shared" si="0"/>
        <v/>
      </c>
      <c r="C76" s="32" t="str">
        <f t="shared" si="1"/>
        <v/>
      </c>
      <c r="D76" s="32" t="str">
        <f t="shared" si="2"/>
        <v/>
      </c>
      <c r="E76" s="32" t="str">
        <f t="shared" si="3"/>
        <v/>
      </c>
      <c r="F76" s="32" t="str">
        <f t="shared" si="4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>IF(controllo_valori_trim*controllo_numero_rate_trim,num_progr_rata_trim,"")</f>
        <v/>
      </c>
      <c r="B77" s="31" t="str">
        <f t="shared" si="0"/>
        <v/>
      </c>
      <c r="C77" s="32" t="str">
        <f t="shared" si="1"/>
        <v/>
      </c>
      <c r="D77" s="32" t="str">
        <f t="shared" si="2"/>
        <v/>
      </c>
      <c r="E77" s="32" t="str">
        <f t="shared" si="3"/>
        <v/>
      </c>
      <c r="F77" s="32" t="str">
        <f t="shared" si="4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>IF(controllo_valori_trim*controllo_numero_rate_trim,num_progr_rata_trim,"")</f>
        <v/>
      </c>
      <c r="B78" s="31" t="str">
        <f t="shared" si="0"/>
        <v/>
      </c>
      <c r="C78" s="32" t="str">
        <f t="shared" si="1"/>
        <v/>
      </c>
      <c r="D78" s="32" t="str">
        <f t="shared" si="2"/>
        <v/>
      </c>
      <c r="E78" s="32" t="str">
        <f t="shared" si="3"/>
        <v/>
      </c>
      <c r="F78" s="32" t="str">
        <f t="shared" si="4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>IF(controllo_valori_trim*controllo_numero_rate_trim,num_progr_rata_trim,"")</f>
        <v/>
      </c>
      <c r="B79" s="31" t="str">
        <f t="shared" ref="B79:B142" si="5">IF(controllo_valori_trim*controllo_numero_rate_trim,DATE(YEAR(data_inizio_trim),MONTH(data_inizio_trim)+num_progr_rata_trim,DAY(data_inizio_trim)),"")</f>
        <v/>
      </c>
      <c r="C79" s="32" t="str">
        <f t="shared" ref="C79:C142" si="6">IF(controllo_valori_trim*controllo_numero_rate_trim,rata_mensile_trim,"")</f>
        <v/>
      </c>
      <c r="D79" s="32" t="str">
        <f t="shared" ref="D79:D142" si="7">IF(controllo_valori_trim*controllo_numero_rate_trim,-PPMT(tasso_trim/4,num_progr_rata_trim,durata_mesi_trim,importo_prestito_trim),"")</f>
        <v/>
      </c>
      <c r="E79" s="32" t="str">
        <f t="shared" ref="E79:E142" si="8">IF(controllo_valori_trim*controllo_numero_rate_trim,-IPMT(tasso_trim/4,num_progr_rata_trim,durata_mesi_trim,importo_prestito_trim),"")</f>
        <v/>
      </c>
      <c r="F79" s="32" t="str">
        <f t="shared" ref="F79:F142" si="9">IF(controllo_valori_trim*controllo_numero_rate_trim,-FV(tasso_trim/4,num_progr_rata_trim,-rata_mensile_trim,importo_prestito_trim),"")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>IF(controllo_valori_trim*controllo_numero_rate_trim,num_progr_rata_trim,"")</f>
        <v/>
      </c>
      <c r="B80" s="31" t="str">
        <f t="shared" si="5"/>
        <v/>
      </c>
      <c r="C80" s="32" t="str">
        <f t="shared" si="6"/>
        <v/>
      </c>
      <c r="D80" s="32" t="str">
        <f t="shared" si="7"/>
        <v/>
      </c>
      <c r="E80" s="32" t="str">
        <f t="shared" si="8"/>
        <v/>
      </c>
      <c r="F80" s="32" t="str">
        <f t="shared" si="9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>IF(controllo_valori_trim*controllo_numero_rate_trim,num_progr_rata_trim,"")</f>
        <v/>
      </c>
      <c r="B81" s="31" t="str">
        <f t="shared" si="5"/>
        <v/>
      </c>
      <c r="C81" s="32" t="str">
        <f t="shared" si="6"/>
        <v/>
      </c>
      <c r="D81" s="32" t="str">
        <f t="shared" si="7"/>
        <v/>
      </c>
      <c r="E81" s="32" t="str">
        <f t="shared" si="8"/>
        <v/>
      </c>
      <c r="F81" s="32" t="str">
        <f t="shared" si="9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>IF(controllo_valori_trim*controllo_numero_rate_trim,num_progr_rata_trim,"")</f>
        <v/>
      </c>
      <c r="B82" s="31" t="str">
        <f t="shared" si="5"/>
        <v/>
      </c>
      <c r="C82" s="32" t="str">
        <f t="shared" si="6"/>
        <v/>
      </c>
      <c r="D82" s="32" t="str">
        <f t="shared" si="7"/>
        <v/>
      </c>
      <c r="E82" s="32" t="str">
        <f t="shared" si="8"/>
        <v/>
      </c>
      <c r="F82" s="32" t="str">
        <f t="shared" si="9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>IF(controllo_valori_trim*controllo_numero_rate_trim,num_progr_rata_trim,"")</f>
        <v/>
      </c>
      <c r="B83" s="31" t="str">
        <f t="shared" si="5"/>
        <v/>
      </c>
      <c r="C83" s="32" t="str">
        <f t="shared" si="6"/>
        <v/>
      </c>
      <c r="D83" s="32" t="str">
        <f t="shared" si="7"/>
        <v/>
      </c>
      <c r="E83" s="32" t="str">
        <f t="shared" si="8"/>
        <v/>
      </c>
      <c r="F83" s="32" t="str">
        <f t="shared" si="9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>IF(controllo_valori_trim*controllo_numero_rate_trim,num_progr_rata_trim,"")</f>
        <v/>
      </c>
      <c r="B84" s="31" t="str">
        <f t="shared" si="5"/>
        <v/>
      </c>
      <c r="C84" s="32" t="str">
        <f t="shared" si="6"/>
        <v/>
      </c>
      <c r="D84" s="32" t="str">
        <f t="shared" si="7"/>
        <v/>
      </c>
      <c r="E84" s="32" t="str">
        <f t="shared" si="8"/>
        <v/>
      </c>
      <c r="F84" s="32" t="str">
        <f t="shared" si="9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>IF(controllo_valori_trim*controllo_numero_rate_trim,num_progr_rata_trim,"")</f>
        <v/>
      </c>
      <c r="B85" s="31" t="str">
        <f t="shared" si="5"/>
        <v/>
      </c>
      <c r="C85" s="32" t="str">
        <f t="shared" si="6"/>
        <v/>
      </c>
      <c r="D85" s="32" t="str">
        <f t="shared" si="7"/>
        <v/>
      </c>
      <c r="E85" s="32" t="str">
        <f t="shared" si="8"/>
        <v/>
      </c>
      <c r="F85" s="32" t="str">
        <f t="shared" si="9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>IF(controllo_valori_trim*controllo_numero_rate_trim,num_progr_rata_trim,"")</f>
        <v/>
      </c>
      <c r="B86" s="31" t="str">
        <f t="shared" si="5"/>
        <v/>
      </c>
      <c r="C86" s="32" t="str">
        <f t="shared" si="6"/>
        <v/>
      </c>
      <c r="D86" s="32" t="str">
        <f t="shared" si="7"/>
        <v/>
      </c>
      <c r="E86" s="32" t="str">
        <f t="shared" si="8"/>
        <v/>
      </c>
      <c r="F86" s="32" t="str">
        <f t="shared" si="9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>IF(controllo_valori_trim*controllo_numero_rate_trim,num_progr_rata_trim,"")</f>
        <v/>
      </c>
      <c r="B87" s="31" t="str">
        <f t="shared" si="5"/>
        <v/>
      </c>
      <c r="C87" s="32" t="str">
        <f t="shared" si="6"/>
        <v/>
      </c>
      <c r="D87" s="32" t="str">
        <f t="shared" si="7"/>
        <v/>
      </c>
      <c r="E87" s="32" t="str">
        <f t="shared" si="8"/>
        <v/>
      </c>
      <c r="F87" s="32" t="str">
        <f t="shared" si="9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>IF(controllo_valori_trim*controllo_numero_rate_trim,num_progr_rata_trim,"")</f>
        <v/>
      </c>
      <c r="B88" s="31" t="str">
        <f t="shared" si="5"/>
        <v/>
      </c>
      <c r="C88" s="32" t="str">
        <f t="shared" si="6"/>
        <v/>
      </c>
      <c r="D88" s="32" t="str">
        <f t="shared" si="7"/>
        <v/>
      </c>
      <c r="E88" s="32" t="str">
        <f t="shared" si="8"/>
        <v/>
      </c>
      <c r="F88" s="32" t="str">
        <f t="shared" si="9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>IF(controllo_valori_trim*controllo_numero_rate_trim,num_progr_rata_trim,"")</f>
        <v/>
      </c>
      <c r="B89" s="31" t="str">
        <f t="shared" si="5"/>
        <v/>
      </c>
      <c r="C89" s="32" t="str">
        <f t="shared" si="6"/>
        <v/>
      </c>
      <c r="D89" s="32" t="str">
        <f t="shared" si="7"/>
        <v/>
      </c>
      <c r="E89" s="32" t="str">
        <f t="shared" si="8"/>
        <v/>
      </c>
      <c r="F89" s="32" t="str">
        <f t="shared" si="9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>IF(controllo_valori_trim*controllo_numero_rate_trim,num_progr_rata_trim,"")</f>
        <v/>
      </c>
      <c r="B90" s="31" t="str">
        <f t="shared" si="5"/>
        <v/>
      </c>
      <c r="C90" s="32" t="str">
        <f t="shared" si="6"/>
        <v/>
      </c>
      <c r="D90" s="32" t="str">
        <f t="shared" si="7"/>
        <v/>
      </c>
      <c r="E90" s="32" t="str">
        <f t="shared" si="8"/>
        <v/>
      </c>
      <c r="F90" s="32" t="str">
        <f t="shared" si="9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>IF(controllo_valori_trim*controllo_numero_rate_trim,num_progr_rata_trim,"")</f>
        <v/>
      </c>
      <c r="B91" s="31" t="str">
        <f t="shared" si="5"/>
        <v/>
      </c>
      <c r="C91" s="32" t="str">
        <f t="shared" si="6"/>
        <v/>
      </c>
      <c r="D91" s="32" t="str">
        <f t="shared" si="7"/>
        <v/>
      </c>
      <c r="E91" s="32" t="str">
        <f t="shared" si="8"/>
        <v/>
      </c>
      <c r="F91" s="32" t="str">
        <f t="shared" si="9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>IF(controllo_valori_trim*controllo_numero_rate_trim,num_progr_rata_trim,"")</f>
        <v/>
      </c>
      <c r="B92" s="31" t="str">
        <f t="shared" si="5"/>
        <v/>
      </c>
      <c r="C92" s="32" t="str">
        <f t="shared" si="6"/>
        <v/>
      </c>
      <c r="D92" s="32" t="str">
        <f t="shared" si="7"/>
        <v/>
      </c>
      <c r="E92" s="32" t="str">
        <f t="shared" si="8"/>
        <v/>
      </c>
      <c r="F92" s="32" t="str">
        <f t="shared" si="9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>IF(controllo_valori_trim*controllo_numero_rate_trim,num_progr_rata_trim,"")</f>
        <v/>
      </c>
      <c r="B93" s="31" t="str">
        <f t="shared" si="5"/>
        <v/>
      </c>
      <c r="C93" s="32" t="str">
        <f t="shared" si="6"/>
        <v/>
      </c>
      <c r="D93" s="32" t="str">
        <f t="shared" si="7"/>
        <v/>
      </c>
      <c r="E93" s="32" t="str">
        <f t="shared" si="8"/>
        <v/>
      </c>
      <c r="F93" s="32" t="str">
        <f t="shared" si="9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>IF(controllo_valori_trim*controllo_numero_rate_trim,num_progr_rata_trim,"")</f>
        <v/>
      </c>
      <c r="B94" s="31" t="str">
        <f t="shared" si="5"/>
        <v/>
      </c>
      <c r="C94" s="32" t="str">
        <f t="shared" si="6"/>
        <v/>
      </c>
      <c r="D94" s="32" t="str">
        <f t="shared" si="7"/>
        <v/>
      </c>
      <c r="E94" s="32" t="str">
        <f t="shared" si="8"/>
        <v/>
      </c>
      <c r="F94" s="32" t="str">
        <f t="shared" si="9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>IF(controllo_valori_trim*controllo_numero_rate_trim,num_progr_rata_trim,"")</f>
        <v/>
      </c>
      <c r="B95" s="31" t="str">
        <f t="shared" si="5"/>
        <v/>
      </c>
      <c r="C95" s="32" t="str">
        <f t="shared" si="6"/>
        <v/>
      </c>
      <c r="D95" s="32" t="str">
        <f t="shared" si="7"/>
        <v/>
      </c>
      <c r="E95" s="32" t="str">
        <f t="shared" si="8"/>
        <v/>
      </c>
      <c r="F95" s="32" t="str">
        <f t="shared" si="9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>IF(controllo_valori_trim*controllo_numero_rate_trim,num_progr_rata_trim,"")</f>
        <v/>
      </c>
      <c r="B96" s="31" t="str">
        <f t="shared" si="5"/>
        <v/>
      </c>
      <c r="C96" s="32" t="str">
        <f t="shared" si="6"/>
        <v/>
      </c>
      <c r="D96" s="32" t="str">
        <f t="shared" si="7"/>
        <v/>
      </c>
      <c r="E96" s="32" t="str">
        <f t="shared" si="8"/>
        <v/>
      </c>
      <c r="F96" s="32" t="str">
        <f t="shared" si="9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>IF(controllo_valori_trim*controllo_numero_rate_trim,num_progr_rata_trim,"")</f>
        <v/>
      </c>
      <c r="B97" s="31" t="str">
        <f t="shared" si="5"/>
        <v/>
      </c>
      <c r="C97" s="32" t="str">
        <f t="shared" si="6"/>
        <v/>
      </c>
      <c r="D97" s="32" t="str">
        <f t="shared" si="7"/>
        <v/>
      </c>
      <c r="E97" s="32" t="str">
        <f t="shared" si="8"/>
        <v/>
      </c>
      <c r="F97" s="32" t="str">
        <f t="shared" si="9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>IF(controllo_valori_trim*controllo_numero_rate_trim,num_progr_rata_trim,"")</f>
        <v/>
      </c>
      <c r="B98" s="31" t="str">
        <f t="shared" si="5"/>
        <v/>
      </c>
      <c r="C98" s="32" t="str">
        <f t="shared" si="6"/>
        <v/>
      </c>
      <c r="D98" s="32" t="str">
        <f t="shared" si="7"/>
        <v/>
      </c>
      <c r="E98" s="32" t="str">
        <f t="shared" si="8"/>
        <v/>
      </c>
      <c r="F98" s="32" t="str">
        <f t="shared" si="9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>IF(controllo_valori_trim*controllo_numero_rate_trim,num_progr_rata_trim,"")</f>
        <v/>
      </c>
      <c r="B99" s="31" t="str">
        <f t="shared" si="5"/>
        <v/>
      </c>
      <c r="C99" s="32" t="str">
        <f t="shared" si="6"/>
        <v/>
      </c>
      <c r="D99" s="32" t="str">
        <f t="shared" si="7"/>
        <v/>
      </c>
      <c r="E99" s="32" t="str">
        <f t="shared" si="8"/>
        <v/>
      </c>
      <c r="F99" s="32" t="str">
        <f t="shared" si="9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>IF(controllo_valori_trim*controllo_numero_rate_trim,num_progr_rata_trim,"")</f>
        <v/>
      </c>
      <c r="B100" s="31" t="str">
        <f t="shared" si="5"/>
        <v/>
      </c>
      <c r="C100" s="32" t="str">
        <f t="shared" si="6"/>
        <v/>
      </c>
      <c r="D100" s="32" t="str">
        <f t="shared" si="7"/>
        <v/>
      </c>
      <c r="E100" s="32" t="str">
        <f t="shared" si="8"/>
        <v/>
      </c>
      <c r="F100" s="32" t="str">
        <f t="shared" si="9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>IF(controllo_valori_trim*controllo_numero_rate_trim,num_progr_rata_trim,"")</f>
        <v/>
      </c>
      <c r="B101" s="31" t="str">
        <f t="shared" si="5"/>
        <v/>
      </c>
      <c r="C101" s="32" t="str">
        <f t="shared" si="6"/>
        <v/>
      </c>
      <c r="D101" s="32" t="str">
        <f t="shared" si="7"/>
        <v/>
      </c>
      <c r="E101" s="32" t="str">
        <f t="shared" si="8"/>
        <v/>
      </c>
      <c r="F101" s="32" t="str">
        <f t="shared" si="9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>IF(controllo_valori_trim*controllo_numero_rate_trim,num_progr_rata_trim,"")</f>
        <v/>
      </c>
      <c r="B102" s="31" t="str">
        <f t="shared" si="5"/>
        <v/>
      </c>
      <c r="C102" s="32" t="str">
        <f t="shared" si="6"/>
        <v/>
      </c>
      <c r="D102" s="32" t="str">
        <f t="shared" si="7"/>
        <v/>
      </c>
      <c r="E102" s="32" t="str">
        <f t="shared" si="8"/>
        <v/>
      </c>
      <c r="F102" s="32" t="str">
        <f t="shared" si="9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>IF(controllo_valori_trim*controllo_numero_rate_trim,num_progr_rata_trim,"")</f>
        <v/>
      </c>
      <c r="B103" s="31" t="str">
        <f t="shared" si="5"/>
        <v/>
      </c>
      <c r="C103" s="32" t="str">
        <f t="shared" si="6"/>
        <v/>
      </c>
      <c r="D103" s="32" t="str">
        <f t="shared" si="7"/>
        <v/>
      </c>
      <c r="E103" s="32" t="str">
        <f t="shared" si="8"/>
        <v/>
      </c>
      <c r="F103" s="32" t="str">
        <f t="shared" si="9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>IF(controllo_valori_trim*controllo_numero_rate_trim,num_progr_rata_trim,"")</f>
        <v/>
      </c>
      <c r="B104" s="31" t="str">
        <f t="shared" si="5"/>
        <v/>
      </c>
      <c r="C104" s="32" t="str">
        <f t="shared" si="6"/>
        <v/>
      </c>
      <c r="D104" s="32" t="str">
        <f t="shared" si="7"/>
        <v/>
      </c>
      <c r="E104" s="32" t="str">
        <f t="shared" si="8"/>
        <v/>
      </c>
      <c r="F104" s="32" t="str">
        <f t="shared" si="9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>IF(controllo_valori_trim*controllo_numero_rate_trim,num_progr_rata_trim,"")</f>
        <v/>
      </c>
      <c r="B105" s="31" t="str">
        <f t="shared" si="5"/>
        <v/>
      </c>
      <c r="C105" s="32" t="str">
        <f t="shared" si="6"/>
        <v/>
      </c>
      <c r="D105" s="32" t="str">
        <f t="shared" si="7"/>
        <v/>
      </c>
      <c r="E105" s="32" t="str">
        <f t="shared" si="8"/>
        <v/>
      </c>
      <c r="F105" s="32" t="str">
        <f t="shared" si="9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>IF(controllo_valori_trim*controllo_numero_rate_trim,num_progr_rata_trim,"")</f>
        <v/>
      </c>
      <c r="B106" s="31" t="str">
        <f t="shared" si="5"/>
        <v/>
      </c>
      <c r="C106" s="32" t="str">
        <f t="shared" si="6"/>
        <v/>
      </c>
      <c r="D106" s="32" t="str">
        <f t="shared" si="7"/>
        <v/>
      </c>
      <c r="E106" s="32" t="str">
        <f t="shared" si="8"/>
        <v/>
      </c>
      <c r="F106" s="32" t="str">
        <f t="shared" si="9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>IF(controllo_valori_trim*controllo_numero_rate_trim,num_progr_rata_trim,"")</f>
        <v/>
      </c>
      <c r="B107" s="31" t="str">
        <f t="shared" si="5"/>
        <v/>
      </c>
      <c r="C107" s="32" t="str">
        <f t="shared" si="6"/>
        <v/>
      </c>
      <c r="D107" s="32" t="str">
        <f t="shared" si="7"/>
        <v/>
      </c>
      <c r="E107" s="32" t="str">
        <f t="shared" si="8"/>
        <v/>
      </c>
      <c r="F107" s="32" t="str">
        <f t="shared" si="9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>IF(controllo_valori_trim*controllo_numero_rate_trim,num_progr_rata_trim,"")</f>
        <v/>
      </c>
      <c r="B108" s="31" t="str">
        <f t="shared" si="5"/>
        <v/>
      </c>
      <c r="C108" s="32" t="str">
        <f t="shared" si="6"/>
        <v/>
      </c>
      <c r="D108" s="32" t="str">
        <f t="shared" si="7"/>
        <v/>
      </c>
      <c r="E108" s="32" t="str">
        <f t="shared" si="8"/>
        <v/>
      </c>
      <c r="F108" s="32" t="str">
        <f t="shared" si="9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>IF(controllo_valori_trim*controllo_numero_rate_trim,num_progr_rata_trim,"")</f>
        <v/>
      </c>
      <c r="B109" s="31" t="str">
        <f t="shared" si="5"/>
        <v/>
      </c>
      <c r="C109" s="32" t="str">
        <f t="shared" si="6"/>
        <v/>
      </c>
      <c r="D109" s="32" t="str">
        <f t="shared" si="7"/>
        <v/>
      </c>
      <c r="E109" s="32" t="str">
        <f t="shared" si="8"/>
        <v/>
      </c>
      <c r="F109" s="32" t="str">
        <f t="shared" si="9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>IF(controllo_valori_trim*controllo_numero_rate_trim,num_progr_rata_trim,"")</f>
        <v/>
      </c>
      <c r="B110" s="31" t="str">
        <f t="shared" si="5"/>
        <v/>
      </c>
      <c r="C110" s="32" t="str">
        <f t="shared" si="6"/>
        <v/>
      </c>
      <c r="D110" s="32" t="str">
        <f t="shared" si="7"/>
        <v/>
      </c>
      <c r="E110" s="32" t="str">
        <f t="shared" si="8"/>
        <v/>
      </c>
      <c r="F110" s="32" t="str">
        <f t="shared" si="9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>IF(controllo_valori_trim*controllo_numero_rate_trim,num_progr_rata_trim,"")</f>
        <v/>
      </c>
      <c r="B111" s="31" t="str">
        <f t="shared" si="5"/>
        <v/>
      </c>
      <c r="C111" s="32" t="str">
        <f t="shared" si="6"/>
        <v/>
      </c>
      <c r="D111" s="32" t="str">
        <f t="shared" si="7"/>
        <v/>
      </c>
      <c r="E111" s="32" t="str">
        <f t="shared" si="8"/>
        <v/>
      </c>
      <c r="F111" s="32" t="str">
        <f t="shared" si="9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>IF(controllo_valori_trim*controllo_numero_rate_trim,num_progr_rata_trim,"")</f>
        <v/>
      </c>
      <c r="B112" s="31" t="str">
        <f t="shared" si="5"/>
        <v/>
      </c>
      <c r="C112" s="32" t="str">
        <f t="shared" si="6"/>
        <v/>
      </c>
      <c r="D112" s="32" t="str">
        <f t="shared" si="7"/>
        <v/>
      </c>
      <c r="E112" s="32" t="str">
        <f t="shared" si="8"/>
        <v/>
      </c>
      <c r="F112" s="32" t="str">
        <f t="shared" si="9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>IF(controllo_valori_trim*controllo_numero_rate_trim,num_progr_rata_trim,"")</f>
        <v/>
      </c>
      <c r="B113" s="31" t="str">
        <f t="shared" si="5"/>
        <v/>
      </c>
      <c r="C113" s="32" t="str">
        <f t="shared" si="6"/>
        <v/>
      </c>
      <c r="D113" s="32" t="str">
        <f t="shared" si="7"/>
        <v/>
      </c>
      <c r="E113" s="32" t="str">
        <f t="shared" si="8"/>
        <v/>
      </c>
      <c r="F113" s="32" t="str">
        <f t="shared" si="9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>IF(controllo_valori_trim*controllo_numero_rate_trim,num_progr_rata_trim,"")</f>
        <v/>
      </c>
      <c r="B114" s="31" t="str">
        <f t="shared" si="5"/>
        <v/>
      </c>
      <c r="C114" s="32" t="str">
        <f t="shared" si="6"/>
        <v/>
      </c>
      <c r="D114" s="32" t="str">
        <f t="shared" si="7"/>
        <v/>
      </c>
      <c r="E114" s="32" t="str">
        <f t="shared" si="8"/>
        <v/>
      </c>
      <c r="F114" s="32" t="str">
        <f t="shared" si="9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>IF(controllo_valori_trim*controllo_numero_rate_trim,num_progr_rata_trim,"")</f>
        <v/>
      </c>
      <c r="B115" s="31" t="str">
        <f t="shared" si="5"/>
        <v/>
      </c>
      <c r="C115" s="32" t="str">
        <f t="shared" si="6"/>
        <v/>
      </c>
      <c r="D115" s="32" t="str">
        <f t="shared" si="7"/>
        <v/>
      </c>
      <c r="E115" s="32" t="str">
        <f t="shared" si="8"/>
        <v/>
      </c>
      <c r="F115" s="32" t="str">
        <f t="shared" si="9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>IF(controllo_valori_trim*controllo_numero_rate_trim,num_progr_rata_trim,"")</f>
        <v/>
      </c>
      <c r="B116" s="31" t="str">
        <f t="shared" si="5"/>
        <v/>
      </c>
      <c r="C116" s="32" t="str">
        <f t="shared" si="6"/>
        <v/>
      </c>
      <c r="D116" s="32" t="str">
        <f t="shared" si="7"/>
        <v/>
      </c>
      <c r="E116" s="32" t="str">
        <f t="shared" si="8"/>
        <v/>
      </c>
      <c r="F116" s="32" t="str">
        <f t="shared" si="9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>IF(controllo_valori_trim*controllo_numero_rate_trim,num_progr_rata_trim,"")</f>
        <v/>
      </c>
      <c r="B117" s="31" t="str">
        <f t="shared" si="5"/>
        <v/>
      </c>
      <c r="C117" s="32" t="str">
        <f t="shared" si="6"/>
        <v/>
      </c>
      <c r="D117" s="32" t="str">
        <f t="shared" si="7"/>
        <v/>
      </c>
      <c r="E117" s="32" t="str">
        <f t="shared" si="8"/>
        <v/>
      </c>
      <c r="F117" s="32" t="str">
        <f t="shared" si="9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>IF(controllo_valori_trim*controllo_numero_rate_trim,num_progr_rata_trim,"")</f>
        <v/>
      </c>
      <c r="B118" s="31" t="str">
        <f t="shared" si="5"/>
        <v/>
      </c>
      <c r="C118" s="32" t="str">
        <f t="shared" si="6"/>
        <v/>
      </c>
      <c r="D118" s="32" t="str">
        <f t="shared" si="7"/>
        <v/>
      </c>
      <c r="E118" s="32" t="str">
        <f t="shared" si="8"/>
        <v/>
      </c>
      <c r="F118" s="32" t="str">
        <f t="shared" si="9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>IF(controllo_valori_trim*controllo_numero_rate_trim,num_progr_rata_trim,"")</f>
        <v/>
      </c>
      <c r="B119" s="31" t="str">
        <f t="shared" si="5"/>
        <v/>
      </c>
      <c r="C119" s="32" t="str">
        <f t="shared" si="6"/>
        <v/>
      </c>
      <c r="D119" s="32" t="str">
        <f t="shared" si="7"/>
        <v/>
      </c>
      <c r="E119" s="32" t="str">
        <f t="shared" si="8"/>
        <v/>
      </c>
      <c r="F119" s="32" t="str">
        <f t="shared" si="9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>IF(controllo_valori_trim*controllo_numero_rate_trim,num_progr_rata_trim,"")</f>
        <v/>
      </c>
      <c r="B120" s="31" t="str">
        <f t="shared" si="5"/>
        <v/>
      </c>
      <c r="C120" s="32" t="str">
        <f t="shared" si="6"/>
        <v/>
      </c>
      <c r="D120" s="32" t="str">
        <f t="shared" si="7"/>
        <v/>
      </c>
      <c r="E120" s="32" t="str">
        <f t="shared" si="8"/>
        <v/>
      </c>
      <c r="F120" s="32" t="str">
        <f t="shared" si="9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>IF(controllo_valori_trim*controllo_numero_rate_trim,num_progr_rata_trim,"")</f>
        <v/>
      </c>
      <c r="B121" s="31" t="str">
        <f t="shared" si="5"/>
        <v/>
      </c>
      <c r="C121" s="32" t="str">
        <f t="shared" si="6"/>
        <v/>
      </c>
      <c r="D121" s="32" t="str">
        <f t="shared" si="7"/>
        <v/>
      </c>
      <c r="E121" s="32" t="str">
        <f t="shared" si="8"/>
        <v/>
      </c>
      <c r="F121" s="32" t="str">
        <f t="shared" si="9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>IF(controllo_valori_trim*controllo_numero_rate_trim,num_progr_rata_trim,"")</f>
        <v/>
      </c>
      <c r="B122" s="31" t="str">
        <f t="shared" si="5"/>
        <v/>
      </c>
      <c r="C122" s="32" t="str">
        <f t="shared" si="6"/>
        <v/>
      </c>
      <c r="D122" s="32" t="str">
        <f t="shared" si="7"/>
        <v/>
      </c>
      <c r="E122" s="32" t="str">
        <f t="shared" si="8"/>
        <v/>
      </c>
      <c r="F122" s="32" t="str">
        <f t="shared" si="9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>IF(controllo_valori_trim*controllo_numero_rate_trim,num_progr_rata_trim,"")</f>
        <v/>
      </c>
      <c r="B123" s="31" t="str">
        <f t="shared" si="5"/>
        <v/>
      </c>
      <c r="C123" s="32" t="str">
        <f t="shared" si="6"/>
        <v/>
      </c>
      <c r="D123" s="32" t="str">
        <f t="shared" si="7"/>
        <v/>
      </c>
      <c r="E123" s="32" t="str">
        <f t="shared" si="8"/>
        <v/>
      </c>
      <c r="F123" s="32" t="str">
        <f t="shared" si="9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>IF(controllo_valori_trim*controllo_numero_rate_trim,num_progr_rata_trim,"")</f>
        <v/>
      </c>
      <c r="B124" s="31" t="str">
        <f t="shared" si="5"/>
        <v/>
      </c>
      <c r="C124" s="32" t="str">
        <f t="shared" si="6"/>
        <v/>
      </c>
      <c r="D124" s="32" t="str">
        <f t="shared" si="7"/>
        <v/>
      </c>
      <c r="E124" s="32" t="str">
        <f t="shared" si="8"/>
        <v/>
      </c>
      <c r="F124" s="32" t="str">
        <f t="shared" si="9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>IF(controllo_valori_trim*controllo_numero_rate_trim,num_progr_rata_trim,"")</f>
        <v/>
      </c>
      <c r="B125" s="31" t="str">
        <f t="shared" si="5"/>
        <v/>
      </c>
      <c r="C125" s="32" t="str">
        <f t="shared" si="6"/>
        <v/>
      </c>
      <c r="D125" s="32" t="str">
        <f t="shared" si="7"/>
        <v/>
      </c>
      <c r="E125" s="32" t="str">
        <f t="shared" si="8"/>
        <v/>
      </c>
      <c r="F125" s="32" t="str">
        <f t="shared" si="9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>IF(controllo_valori_trim*controllo_numero_rate_trim,num_progr_rata_trim,"")</f>
        <v/>
      </c>
      <c r="B126" s="31" t="str">
        <f t="shared" si="5"/>
        <v/>
      </c>
      <c r="C126" s="32" t="str">
        <f t="shared" si="6"/>
        <v/>
      </c>
      <c r="D126" s="32" t="str">
        <f t="shared" si="7"/>
        <v/>
      </c>
      <c r="E126" s="32" t="str">
        <f t="shared" si="8"/>
        <v/>
      </c>
      <c r="F126" s="32" t="str">
        <f t="shared" si="9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>IF(controllo_valori_trim*controllo_numero_rate_trim,num_progr_rata_trim,"")</f>
        <v/>
      </c>
      <c r="B127" s="31" t="str">
        <f t="shared" si="5"/>
        <v/>
      </c>
      <c r="C127" s="32" t="str">
        <f t="shared" si="6"/>
        <v/>
      </c>
      <c r="D127" s="32" t="str">
        <f t="shared" si="7"/>
        <v/>
      </c>
      <c r="E127" s="32" t="str">
        <f t="shared" si="8"/>
        <v/>
      </c>
      <c r="F127" s="32" t="str">
        <f t="shared" si="9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>IF(controllo_valori_trim*controllo_numero_rate_trim,num_progr_rata_trim,"")</f>
        <v/>
      </c>
      <c r="B128" s="31" t="str">
        <f t="shared" si="5"/>
        <v/>
      </c>
      <c r="C128" s="32" t="str">
        <f t="shared" si="6"/>
        <v/>
      </c>
      <c r="D128" s="32" t="str">
        <f t="shared" si="7"/>
        <v/>
      </c>
      <c r="E128" s="32" t="str">
        <f t="shared" si="8"/>
        <v/>
      </c>
      <c r="F128" s="32" t="str">
        <f t="shared" si="9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>IF(controllo_valori_trim*controllo_numero_rate_trim,num_progr_rata_trim,"")</f>
        <v/>
      </c>
      <c r="B129" s="31" t="str">
        <f t="shared" si="5"/>
        <v/>
      </c>
      <c r="C129" s="32" t="str">
        <f t="shared" si="6"/>
        <v/>
      </c>
      <c r="D129" s="32" t="str">
        <f t="shared" si="7"/>
        <v/>
      </c>
      <c r="E129" s="32" t="str">
        <f t="shared" si="8"/>
        <v/>
      </c>
      <c r="F129" s="32" t="str">
        <f t="shared" si="9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>IF(controllo_valori_trim*controllo_numero_rate_trim,num_progr_rata_trim,"")</f>
        <v/>
      </c>
      <c r="B130" s="31" t="str">
        <f t="shared" si="5"/>
        <v/>
      </c>
      <c r="C130" s="32" t="str">
        <f t="shared" si="6"/>
        <v/>
      </c>
      <c r="D130" s="32" t="str">
        <f t="shared" si="7"/>
        <v/>
      </c>
      <c r="E130" s="32" t="str">
        <f t="shared" si="8"/>
        <v/>
      </c>
      <c r="F130" s="32" t="str">
        <f t="shared" si="9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>IF(controllo_valori_trim*controllo_numero_rate_trim,num_progr_rata_trim,"")</f>
        <v/>
      </c>
      <c r="B131" s="31" t="str">
        <f t="shared" si="5"/>
        <v/>
      </c>
      <c r="C131" s="32" t="str">
        <f t="shared" si="6"/>
        <v/>
      </c>
      <c r="D131" s="32" t="str">
        <f t="shared" si="7"/>
        <v/>
      </c>
      <c r="E131" s="32" t="str">
        <f t="shared" si="8"/>
        <v/>
      </c>
      <c r="F131" s="32" t="str">
        <f t="shared" si="9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>IF(controllo_valori_trim*controllo_numero_rate_trim,num_progr_rata_trim,"")</f>
        <v/>
      </c>
      <c r="B132" s="31" t="str">
        <f t="shared" si="5"/>
        <v/>
      </c>
      <c r="C132" s="32" t="str">
        <f t="shared" si="6"/>
        <v/>
      </c>
      <c r="D132" s="32" t="str">
        <f t="shared" si="7"/>
        <v/>
      </c>
      <c r="E132" s="32" t="str">
        <f t="shared" si="8"/>
        <v/>
      </c>
      <c r="F132" s="32" t="str">
        <f t="shared" si="9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>IF(controllo_valori_trim*controllo_numero_rate_trim,num_progr_rata_trim,"")</f>
        <v/>
      </c>
      <c r="B133" s="31" t="str">
        <f t="shared" si="5"/>
        <v/>
      </c>
      <c r="C133" s="32" t="str">
        <f t="shared" si="6"/>
        <v/>
      </c>
      <c r="D133" s="32" t="str">
        <f t="shared" si="7"/>
        <v/>
      </c>
      <c r="E133" s="32" t="str">
        <f t="shared" si="8"/>
        <v/>
      </c>
      <c r="F133" s="32" t="str">
        <f t="shared" si="9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>IF(controllo_valori_trim*controllo_numero_rate_trim,num_progr_rata_trim,"")</f>
        <v/>
      </c>
      <c r="B134" s="31" t="str">
        <f t="shared" si="5"/>
        <v/>
      </c>
      <c r="C134" s="32" t="str">
        <f t="shared" si="6"/>
        <v/>
      </c>
      <c r="D134" s="32" t="str">
        <f t="shared" si="7"/>
        <v/>
      </c>
      <c r="E134" s="32" t="str">
        <f t="shared" si="8"/>
        <v/>
      </c>
      <c r="F134" s="32" t="str">
        <f t="shared" si="9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>IF(controllo_valori_trim*controllo_numero_rate_trim,num_progr_rata_trim,"")</f>
        <v/>
      </c>
      <c r="B135" s="31" t="str">
        <f t="shared" si="5"/>
        <v/>
      </c>
      <c r="C135" s="32" t="str">
        <f t="shared" si="6"/>
        <v/>
      </c>
      <c r="D135" s="32" t="str">
        <f t="shared" si="7"/>
        <v/>
      </c>
      <c r="E135" s="32" t="str">
        <f t="shared" si="8"/>
        <v/>
      </c>
      <c r="F135" s="32" t="str">
        <f t="shared" si="9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>IF(controllo_valori_trim*controllo_numero_rate_trim,num_progr_rata_trim,"")</f>
        <v/>
      </c>
      <c r="B136" s="31" t="str">
        <f t="shared" si="5"/>
        <v/>
      </c>
      <c r="C136" s="32" t="str">
        <f t="shared" si="6"/>
        <v/>
      </c>
      <c r="D136" s="32" t="str">
        <f t="shared" si="7"/>
        <v/>
      </c>
      <c r="E136" s="32" t="str">
        <f t="shared" si="8"/>
        <v/>
      </c>
      <c r="F136" s="32" t="str">
        <f t="shared" si="9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>IF(controllo_valori_trim*controllo_numero_rate_trim,num_progr_rata_trim,"")</f>
        <v/>
      </c>
      <c r="B137" s="31" t="str">
        <f t="shared" si="5"/>
        <v/>
      </c>
      <c r="C137" s="32" t="str">
        <f t="shared" si="6"/>
        <v/>
      </c>
      <c r="D137" s="32" t="str">
        <f t="shared" si="7"/>
        <v/>
      </c>
      <c r="E137" s="32" t="str">
        <f t="shared" si="8"/>
        <v/>
      </c>
      <c r="F137" s="32" t="str">
        <f t="shared" si="9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>IF(controllo_valori_trim*controllo_numero_rate_trim,num_progr_rata_trim,"")</f>
        <v/>
      </c>
      <c r="B138" s="31" t="str">
        <f t="shared" si="5"/>
        <v/>
      </c>
      <c r="C138" s="32" t="str">
        <f t="shared" si="6"/>
        <v/>
      </c>
      <c r="D138" s="32" t="str">
        <f t="shared" si="7"/>
        <v/>
      </c>
      <c r="E138" s="32" t="str">
        <f t="shared" si="8"/>
        <v/>
      </c>
      <c r="F138" s="32" t="str">
        <f t="shared" si="9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>IF(controllo_valori_trim*controllo_numero_rate_trim,num_progr_rata_trim,"")</f>
        <v/>
      </c>
      <c r="B139" s="31" t="str">
        <f t="shared" si="5"/>
        <v/>
      </c>
      <c r="C139" s="32" t="str">
        <f t="shared" si="6"/>
        <v/>
      </c>
      <c r="D139" s="32" t="str">
        <f t="shared" si="7"/>
        <v/>
      </c>
      <c r="E139" s="32" t="str">
        <f t="shared" si="8"/>
        <v/>
      </c>
      <c r="F139" s="32" t="str">
        <f t="shared" si="9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>IF(controllo_valori_trim*controllo_numero_rate_trim,num_progr_rata_trim,"")</f>
        <v/>
      </c>
      <c r="B140" s="31" t="str">
        <f t="shared" si="5"/>
        <v/>
      </c>
      <c r="C140" s="32" t="str">
        <f t="shared" si="6"/>
        <v/>
      </c>
      <c r="D140" s="32" t="str">
        <f t="shared" si="7"/>
        <v/>
      </c>
      <c r="E140" s="32" t="str">
        <f t="shared" si="8"/>
        <v/>
      </c>
      <c r="F140" s="32" t="str">
        <f t="shared" si="9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>IF(controllo_valori_trim*controllo_numero_rate_trim,num_progr_rata_trim,"")</f>
        <v/>
      </c>
      <c r="B141" s="31" t="str">
        <f t="shared" si="5"/>
        <v/>
      </c>
      <c r="C141" s="32" t="str">
        <f t="shared" si="6"/>
        <v/>
      </c>
      <c r="D141" s="32" t="str">
        <f t="shared" si="7"/>
        <v/>
      </c>
      <c r="E141" s="32" t="str">
        <f t="shared" si="8"/>
        <v/>
      </c>
      <c r="F141" s="32" t="str">
        <f t="shared" si="9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>IF(controllo_valori_trim*controllo_numero_rate_trim,num_progr_rata_trim,"")</f>
        <v/>
      </c>
      <c r="B142" s="31" t="str">
        <f t="shared" si="5"/>
        <v/>
      </c>
      <c r="C142" s="32" t="str">
        <f t="shared" si="6"/>
        <v/>
      </c>
      <c r="D142" s="32" t="str">
        <f t="shared" si="7"/>
        <v/>
      </c>
      <c r="E142" s="32" t="str">
        <f t="shared" si="8"/>
        <v/>
      </c>
      <c r="F142" s="32" t="str">
        <f t="shared" si="9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>IF(controllo_valori_trim*controllo_numero_rate_trim,num_progr_rata_trim,"")</f>
        <v/>
      </c>
      <c r="B143" s="31" t="str">
        <f t="shared" ref="B143:B206" si="10">IF(controllo_valori_trim*controllo_numero_rate_trim,DATE(YEAR(data_inizio_trim),MONTH(data_inizio_trim)+num_progr_rata_trim,DAY(data_inizio_trim)),"")</f>
        <v/>
      </c>
      <c r="C143" s="32" t="str">
        <f t="shared" ref="C143:C206" si="11">IF(controllo_valori_trim*controllo_numero_rate_trim,rata_mensile_trim,"")</f>
        <v/>
      </c>
      <c r="D143" s="32" t="str">
        <f t="shared" ref="D143:D206" si="12">IF(controllo_valori_trim*controllo_numero_rate_trim,-PPMT(tasso_trim/4,num_progr_rata_trim,durata_mesi_trim,importo_prestito_trim),"")</f>
        <v/>
      </c>
      <c r="E143" s="32" t="str">
        <f t="shared" ref="E143:E206" si="13">IF(controllo_valori_trim*controllo_numero_rate_trim,-IPMT(tasso_trim/4,num_progr_rata_trim,durata_mesi_trim,importo_prestito_trim),"")</f>
        <v/>
      </c>
      <c r="F143" s="32" t="str">
        <f t="shared" ref="F143:F206" si="14">IF(controllo_valori_trim*controllo_numero_rate_trim,-FV(tasso_trim/4,num_progr_rata_trim,-rata_mensile_trim,importo_prestito_trim),"")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>IF(controllo_valori_trim*controllo_numero_rate_trim,num_progr_rata_trim,"")</f>
        <v/>
      </c>
      <c r="B144" s="31" t="str">
        <f t="shared" si="10"/>
        <v/>
      </c>
      <c r="C144" s="32" t="str">
        <f t="shared" si="11"/>
        <v/>
      </c>
      <c r="D144" s="32" t="str">
        <f t="shared" si="12"/>
        <v/>
      </c>
      <c r="E144" s="32" t="str">
        <f t="shared" si="13"/>
        <v/>
      </c>
      <c r="F144" s="32" t="str">
        <f t="shared" si="14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>IF(controllo_valori_trim*controllo_numero_rate_trim,num_progr_rata_trim,"")</f>
        <v/>
      </c>
      <c r="B145" s="31" t="str">
        <f t="shared" si="10"/>
        <v/>
      </c>
      <c r="C145" s="32" t="str">
        <f t="shared" si="11"/>
        <v/>
      </c>
      <c r="D145" s="32" t="str">
        <f t="shared" si="12"/>
        <v/>
      </c>
      <c r="E145" s="32" t="str">
        <f t="shared" si="13"/>
        <v/>
      </c>
      <c r="F145" s="32" t="str">
        <f t="shared" si="14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>IF(controllo_valori_trim*controllo_numero_rate_trim,num_progr_rata_trim,"")</f>
        <v/>
      </c>
      <c r="B146" s="31" t="str">
        <f t="shared" si="10"/>
        <v/>
      </c>
      <c r="C146" s="32" t="str">
        <f t="shared" si="11"/>
        <v/>
      </c>
      <c r="D146" s="32" t="str">
        <f t="shared" si="12"/>
        <v/>
      </c>
      <c r="E146" s="32" t="str">
        <f t="shared" si="13"/>
        <v/>
      </c>
      <c r="F146" s="32" t="str">
        <f t="shared" si="14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>IF(controllo_valori_trim*controllo_numero_rate_trim,num_progr_rata_trim,"")</f>
        <v/>
      </c>
      <c r="B147" s="31" t="str">
        <f t="shared" si="10"/>
        <v/>
      </c>
      <c r="C147" s="32" t="str">
        <f t="shared" si="11"/>
        <v/>
      </c>
      <c r="D147" s="32" t="str">
        <f t="shared" si="12"/>
        <v/>
      </c>
      <c r="E147" s="32" t="str">
        <f t="shared" si="13"/>
        <v/>
      </c>
      <c r="F147" s="32" t="str">
        <f t="shared" si="14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>IF(controllo_valori_trim*controllo_numero_rate_trim,num_progr_rata_trim,"")</f>
        <v/>
      </c>
      <c r="B148" s="31" t="str">
        <f t="shared" si="10"/>
        <v/>
      </c>
      <c r="C148" s="32" t="str">
        <f t="shared" si="11"/>
        <v/>
      </c>
      <c r="D148" s="32" t="str">
        <f t="shared" si="12"/>
        <v/>
      </c>
      <c r="E148" s="32" t="str">
        <f t="shared" si="13"/>
        <v/>
      </c>
      <c r="F148" s="32" t="str">
        <f t="shared" si="14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>IF(controllo_valori_trim*controllo_numero_rate_trim,num_progr_rata_trim,"")</f>
        <v/>
      </c>
      <c r="B149" s="31" t="str">
        <f t="shared" si="10"/>
        <v/>
      </c>
      <c r="C149" s="32" t="str">
        <f t="shared" si="11"/>
        <v/>
      </c>
      <c r="D149" s="32" t="str">
        <f t="shared" si="12"/>
        <v/>
      </c>
      <c r="E149" s="32" t="str">
        <f t="shared" si="13"/>
        <v/>
      </c>
      <c r="F149" s="32" t="str">
        <f t="shared" si="14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>IF(controllo_valori_trim*controllo_numero_rate_trim,num_progr_rata_trim,"")</f>
        <v/>
      </c>
      <c r="B150" s="31" t="str">
        <f t="shared" si="10"/>
        <v/>
      </c>
      <c r="C150" s="32" t="str">
        <f t="shared" si="11"/>
        <v/>
      </c>
      <c r="D150" s="32" t="str">
        <f t="shared" si="12"/>
        <v/>
      </c>
      <c r="E150" s="32" t="str">
        <f t="shared" si="13"/>
        <v/>
      </c>
      <c r="F150" s="32" t="str">
        <f t="shared" si="14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>IF(controllo_valori_trim*controllo_numero_rate_trim,num_progr_rata_trim,"")</f>
        <v/>
      </c>
      <c r="B151" s="31" t="str">
        <f t="shared" si="10"/>
        <v/>
      </c>
      <c r="C151" s="32" t="str">
        <f t="shared" si="11"/>
        <v/>
      </c>
      <c r="D151" s="32" t="str">
        <f t="shared" si="12"/>
        <v/>
      </c>
      <c r="E151" s="32" t="str">
        <f t="shared" si="13"/>
        <v/>
      </c>
      <c r="F151" s="32" t="str">
        <f t="shared" si="14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>IF(controllo_valori_trim*controllo_numero_rate_trim,num_progr_rata_trim,"")</f>
        <v/>
      </c>
      <c r="B152" s="31" t="str">
        <f t="shared" si="10"/>
        <v/>
      </c>
      <c r="C152" s="32" t="str">
        <f t="shared" si="11"/>
        <v/>
      </c>
      <c r="D152" s="32" t="str">
        <f t="shared" si="12"/>
        <v/>
      </c>
      <c r="E152" s="32" t="str">
        <f t="shared" si="13"/>
        <v/>
      </c>
      <c r="F152" s="32" t="str">
        <f t="shared" si="14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>IF(controllo_valori_trim*controllo_numero_rate_trim,num_progr_rata_trim,"")</f>
        <v/>
      </c>
      <c r="B153" s="31" t="str">
        <f t="shared" si="10"/>
        <v/>
      </c>
      <c r="C153" s="32" t="str">
        <f t="shared" si="11"/>
        <v/>
      </c>
      <c r="D153" s="32" t="str">
        <f t="shared" si="12"/>
        <v/>
      </c>
      <c r="E153" s="32" t="str">
        <f t="shared" si="13"/>
        <v/>
      </c>
      <c r="F153" s="32" t="str">
        <f t="shared" si="14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>IF(controllo_valori_trim*controllo_numero_rate_trim,num_progr_rata_trim,"")</f>
        <v/>
      </c>
      <c r="B154" s="31" t="str">
        <f t="shared" si="10"/>
        <v/>
      </c>
      <c r="C154" s="32" t="str">
        <f t="shared" si="11"/>
        <v/>
      </c>
      <c r="D154" s="32" t="str">
        <f t="shared" si="12"/>
        <v/>
      </c>
      <c r="E154" s="32" t="str">
        <f t="shared" si="13"/>
        <v/>
      </c>
      <c r="F154" s="32" t="str">
        <f t="shared" si="14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>IF(controllo_valori_trim*controllo_numero_rate_trim,num_progr_rata_trim,"")</f>
        <v/>
      </c>
      <c r="B155" s="31" t="str">
        <f t="shared" si="10"/>
        <v/>
      </c>
      <c r="C155" s="32" t="str">
        <f t="shared" si="11"/>
        <v/>
      </c>
      <c r="D155" s="32" t="str">
        <f t="shared" si="12"/>
        <v/>
      </c>
      <c r="E155" s="32" t="str">
        <f t="shared" si="13"/>
        <v/>
      </c>
      <c r="F155" s="32" t="str">
        <f t="shared" si="14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>IF(controllo_valori_trim*controllo_numero_rate_trim,num_progr_rata_trim,"")</f>
        <v/>
      </c>
      <c r="B156" s="31" t="str">
        <f t="shared" si="10"/>
        <v/>
      </c>
      <c r="C156" s="32" t="str">
        <f t="shared" si="11"/>
        <v/>
      </c>
      <c r="D156" s="32" t="str">
        <f t="shared" si="12"/>
        <v/>
      </c>
      <c r="E156" s="32" t="str">
        <f t="shared" si="13"/>
        <v/>
      </c>
      <c r="F156" s="32" t="str">
        <f t="shared" si="14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>IF(controllo_valori_trim*controllo_numero_rate_trim,num_progr_rata_trim,"")</f>
        <v/>
      </c>
      <c r="B157" s="31" t="str">
        <f t="shared" si="10"/>
        <v/>
      </c>
      <c r="C157" s="32" t="str">
        <f t="shared" si="11"/>
        <v/>
      </c>
      <c r="D157" s="32" t="str">
        <f t="shared" si="12"/>
        <v/>
      </c>
      <c r="E157" s="32" t="str">
        <f t="shared" si="13"/>
        <v/>
      </c>
      <c r="F157" s="32" t="str">
        <f t="shared" si="14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>IF(controllo_valori_trim*controllo_numero_rate_trim,num_progr_rata_trim,"")</f>
        <v/>
      </c>
      <c r="B158" s="31" t="str">
        <f t="shared" si="10"/>
        <v/>
      </c>
      <c r="C158" s="32" t="str">
        <f t="shared" si="11"/>
        <v/>
      </c>
      <c r="D158" s="32" t="str">
        <f t="shared" si="12"/>
        <v/>
      </c>
      <c r="E158" s="32" t="str">
        <f t="shared" si="13"/>
        <v/>
      </c>
      <c r="F158" s="32" t="str">
        <f t="shared" si="14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>IF(controllo_valori_trim*controllo_numero_rate_trim,num_progr_rata_trim,"")</f>
        <v/>
      </c>
      <c r="B159" s="31" t="str">
        <f t="shared" si="10"/>
        <v/>
      </c>
      <c r="C159" s="32" t="str">
        <f t="shared" si="11"/>
        <v/>
      </c>
      <c r="D159" s="32" t="str">
        <f t="shared" si="12"/>
        <v/>
      </c>
      <c r="E159" s="32" t="str">
        <f t="shared" si="13"/>
        <v/>
      </c>
      <c r="F159" s="32" t="str">
        <f t="shared" si="14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>IF(controllo_valori_trim*controllo_numero_rate_trim,num_progr_rata_trim,"")</f>
        <v/>
      </c>
      <c r="B160" s="31" t="str">
        <f t="shared" si="10"/>
        <v/>
      </c>
      <c r="C160" s="32" t="str">
        <f t="shared" si="11"/>
        <v/>
      </c>
      <c r="D160" s="32" t="str">
        <f t="shared" si="12"/>
        <v/>
      </c>
      <c r="E160" s="32" t="str">
        <f t="shared" si="13"/>
        <v/>
      </c>
      <c r="F160" s="32" t="str">
        <f t="shared" si="14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>IF(controllo_valori_trim*controllo_numero_rate_trim,num_progr_rata_trim,"")</f>
        <v/>
      </c>
      <c r="B161" s="31" t="str">
        <f t="shared" si="10"/>
        <v/>
      </c>
      <c r="C161" s="32" t="str">
        <f t="shared" si="11"/>
        <v/>
      </c>
      <c r="D161" s="32" t="str">
        <f t="shared" si="12"/>
        <v/>
      </c>
      <c r="E161" s="32" t="str">
        <f t="shared" si="13"/>
        <v/>
      </c>
      <c r="F161" s="32" t="str">
        <f t="shared" si="14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>IF(controllo_valori_trim*controllo_numero_rate_trim,num_progr_rata_trim,"")</f>
        <v/>
      </c>
      <c r="B162" s="31" t="str">
        <f t="shared" si="10"/>
        <v/>
      </c>
      <c r="C162" s="32" t="str">
        <f t="shared" si="11"/>
        <v/>
      </c>
      <c r="D162" s="32" t="str">
        <f t="shared" si="12"/>
        <v/>
      </c>
      <c r="E162" s="32" t="str">
        <f t="shared" si="13"/>
        <v/>
      </c>
      <c r="F162" s="32" t="str">
        <f t="shared" si="14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>IF(controllo_valori_trim*controllo_numero_rate_trim,num_progr_rata_trim,"")</f>
        <v/>
      </c>
      <c r="B163" s="31" t="str">
        <f t="shared" si="10"/>
        <v/>
      </c>
      <c r="C163" s="32" t="str">
        <f t="shared" si="11"/>
        <v/>
      </c>
      <c r="D163" s="32" t="str">
        <f t="shared" si="12"/>
        <v/>
      </c>
      <c r="E163" s="32" t="str">
        <f t="shared" si="13"/>
        <v/>
      </c>
      <c r="F163" s="32" t="str">
        <f t="shared" si="14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>IF(controllo_valori_trim*controllo_numero_rate_trim,num_progr_rata_trim,"")</f>
        <v/>
      </c>
      <c r="B164" s="31" t="str">
        <f t="shared" si="10"/>
        <v/>
      </c>
      <c r="C164" s="32" t="str">
        <f t="shared" si="11"/>
        <v/>
      </c>
      <c r="D164" s="32" t="str">
        <f t="shared" si="12"/>
        <v/>
      </c>
      <c r="E164" s="32" t="str">
        <f t="shared" si="13"/>
        <v/>
      </c>
      <c r="F164" s="32" t="str">
        <f t="shared" si="14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>IF(controllo_valori_trim*controllo_numero_rate_trim,num_progr_rata_trim,"")</f>
        <v/>
      </c>
      <c r="B165" s="31" t="str">
        <f t="shared" si="10"/>
        <v/>
      </c>
      <c r="C165" s="32" t="str">
        <f t="shared" si="11"/>
        <v/>
      </c>
      <c r="D165" s="32" t="str">
        <f t="shared" si="12"/>
        <v/>
      </c>
      <c r="E165" s="32" t="str">
        <f t="shared" si="13"/>
        <v/>
      </c>
      <c r="F165" s="32" t="str">
        <f t="shared" si="14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>IF(controllo_valori_trim*controllo_numero_rate_trim,num_progr_rata_trim,"")</f>
        <v/>
      </c>
      <c r="B166" s="31" t="str">
        <f t="shared" si="10"/>
        <v/>
      </c>
      <c r="C166" s="32" t="str">
        <f t="shared" si="11"/>
        <v/>
      </c>
      <c r="D166" s="32" t="str">
        <f t="shared" si="12"/>
        <v/>
      </c>
      <c r="E166" s="32" t="str">
        <f t="shared" si="13"/>
        <v/>
      </c>
      <c r="F166" s="32" t="str">
        <f t="shared" si="14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>IF(controllo_valori_trim*controllo_numero_rate_trim,num_progr_rata_trim,"")</f>
        <v/>
      </c>
      <c r="B167" s="31" t="str">
        <f t="shared" si="10"/>
        <v/>
      </c>
      <c r="C167" s="32" t="str">
        <f t="shared" si="11"/>
        <v/>
      </c>
      <c r="D167" s="32" t="str">
        <f t="shared" si="12"/>
        <v/>
      </c>
      <c r="E167" s="32" t="str">
        <f t="shared" si="13"/>
        <v/>
      </c>
      <c r="F167" s="32" t="str">
        <f t="shared" si="14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>IF(controllo_valori_trim*controllo_numero_rate_trim,num_progr_rata_trim,"")</f>
        <v/>
      </c>
      <c r="B168" s="31" t="str">
        <f t="shared" si="10"/>
        <v/>
      </c>
      <c r="C168" s="32" t="str">
        <f t="shared" si="11"/>
        <v/>
      </c>
      <c r="D168" s="32" t="str">
        <f t="shared" si="12"/>
        <v/>
      </c>
      <c r="E168" s="32" t="str">
        <f t="shared" si="13"/>
        <v/>
      </c>
      <c r="F168" s="32" t="str">
        <f t="shared" si="14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>IF(controllo_valori_trim*controllo_numero_rate_trim,num_progr_rata_trim,"")</f>
        <v/>
      </c>
      <c r="B169" s="31" t="str">
        <f t="shared" si="10"/>
        <v/>
      </c>
      <c r="C169" s="32" t="str">
        <f t="shared" si="11"/>
        <v/>
      </c>
      <c r="D169" s="32" t="str">
        <f t="shared" si="12"/>
        <v/>
      </c>
      <c r="E169" s="32" t="str">
        <f t="shared" si="13"/>
        <v/>
      </c>
      <c r="F169" s="32" t="str">
        <f t="shared" si="14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>IF(controllo_valori_trim*controllo_numero_rate_trim,num_progr_rata_trim,"")</f>
        <v/>
      </c>
      <c r="B170" s="31" t="str">
        <f t="shared" si="10"/>
        <v/>
      </c>
      <c r="C170" s="32" t="str">
        <f t="shared" si="11"/>
        <v/>
      </c>
      <c r="D170" s="32" t="str">
        <f t="shared" si="12"/>
        <v/>
      </c>
      <c r="E170" s="32" t="str">
        <f t="shared" si="13"/>
        <v/>
      </c>
      <c r="F170" s="32" t="str">
        <f t="shared" si="14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>IF(controllo_valori_trim*controllo_numero_rate_trim,num_progr_rata_trim,"")</f>
        <v/>
      </c>
      <c r="B171" s="31" t="str">
        <f t="shared" si="10"/>
        <v/>
      </c>
      <c r="C171" s="32" t="str">
        <f t="shared" si="11"/>
        <v/>
      </c>
      <c r="D171" s="32" t="str">
        <f t="shared" si="12"/>
        <v/>
      </c>
      <c r="E171" s="32" t="str">
        <f t="shared" si="13"/>
        <v/>
      </c>
      <c r="F171" s="32" t="str">
        <f t="shared" si="14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>IF(controllo_valori_trim*controllo_numero_rate_trim,num_progr_rata_trim,"")</f>
        <v/>
      </c>
      <c r="B172" s="31" t="str">
        <f t="shared" si="10"/>
        <v/>
      </c>
      <c r="C172" s="32" t="str">
        <f t="shared" si="11"/>
        <v/>
      </c>
      <c r="D172" s="32" t="str">
        <f t="shared" si="12"/>
        <v/>
      </c>
      <c r="E172" s="32" t="str">
        <f t="shared" si="13"/>
        <v/>
      </c>
      <c r="F172" s="32" t="str">
        <f t="shared" si="14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>IF(controllo_valori_trim*controllo_numero_rate_trim,num_progr_rata_trim,"")</f>
        <v/>
      </c>
      <c r="B173" s="31" t="str">
        <f t="shared" si="10"/>
        <v/>
      </c>
      <c r="C173" s="32" t="str">
        <f t="shared" si="11"/>
        <v/>
      </c>
      <c r="D173" s="32" t="str">
        <f t="shared" si="12"/>
        <v/>
      </c>
      <c r="E173" s="32" t="str">
        <f t="shared" si="13"/>
        <v/>
      </c>
      <c r="F173" s="32" t="str">
        <f t="shared" si="14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>IF(controllo_valori_trim*controllo_numero_rate_trim,num_progr_rata_trim,"")</f>
        <v/>
      </c>
      <c r="B174" s="31" t="str">
        <f t="shared" si="10"/>
        <v/>
      </c>
      <c r="C174" s="32" t="str">
        <f t="shared" si="11"/>
        <v/>
      </c>
      <c r="D174" s="32" t="str">
        <f t="shared" si="12"/>
        <v/>
      </c>
      <c r="E174" s="32" t="str">
        <f t="shared" si="13"/>
        <v/>
      </c>
      <c r="F174" s="32" t="str">
        <f t="shared" si="14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>IF(controllo_valori_trim*controllo_numero_rate_trim,num_progr_rata_trim,"")</f>
        <v/>
      </c>
      <c r="B175" s="31" t="str">
        <f t="shared" si="10"/>
        <v/>
      </c>
      <c r="C175" s="32" t="str">
        <f t="shared" si="11"/>
        <v/>
      </c>
      <c r="D175" s="32" t="str">
        <f t="shared" si="12"/>
        <v/>
      </c>
      <c r="E175" s="32" t="str">
        <f t="shared" si="13"/>
        <v/>
      </c>
      <c r="F175" s="32" t="str">
        <f t="shared" si="14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>IF(controllo_valori_trim*controllo_numero_rate_trim,num_progr_rata_trim,"")</f>
        <v/>
      </c>
      <c r="B176" s="31" t="str">
        <f t="shared" si="10"/>
        <v/>
      </c>
      <c r="C176" s="32" t="str">
        <f t="shared" si="11"/>
        <v/>
      </c>
      <c r="D176" s="32" t="str">
        <f t="shared" si="12"/>
        <v/>
      </c>
      <c r="E176" s="32" t="str">
        <f t="shared" si="13"/>
        <v/>
      </c>
      <c r="F176" s="32" t="str">
        <f t="shared" si="14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>IF(controllo_valori_trim*controllo_numero_rate_trim,num_progr_rata_trim,"")</f>
        <v/>
      </c>
      <c r="B177" s="31" t="str">
        <f t="shared" si="10"/>
        <v/>
      </c>
      <c r="C177" s="32" t="str">
        <f t="shared" si="11"/>
        <v/>
      </c>
      <c r="D177" s="32" t="str">
        <f t="shared" si="12"/>
        <v/>
      </c>
      <c r="E177" s="32" t="str">
        <f t="shared" si="13"/>
        <v/>
      </c>
      <c r="F177" s="32" t="str">
        <f t="shared" si="14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>IF(controllo_valori_trim*controllo_numero_rate_trim,num_progr_rata_trim,"")</f>
        <v/>
      </c>
      <c r="B178" s="31" t="str">
        <f t="shared" si="10"/>
        <v/>
      </c>
      <c r="C178" s="32" t="str">
        <f t="shared" si="11"/>
        <v/>
      </c>
      <c r="D178" s="32" t="str">
        <f t="shared" si="12"/>
        <v/>
      </c>
      <c r="E178" s="32" t="str">
        <f t="shared" si="13"/>
        <v/>
      </c>
      <c r="F178" s="32" t="str">
        <f t="shared" si="14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>IF(controllo_valori_trim*controllo_numero_rate_trim,num_progr_rata_trim,"")</f>
        <v/>
      </c>
      <c r="B179" s="31" t="str">
        <f t="shared" si="10"/>
        <v/>
      </c>
      <c r="C179" s="32" t="str">
        <f t="shared" si="11"/>
        <v/>
      </c>
      <c r="D179" s="32" t="str">
        <f t="shared" si="12"/>
        <v/>
      </c>
      <c r="E179" s="32" t="str">
        <f t="shared" si="13"/>
        <v/>
      </c>
      <c r="F179" s="32" t="str">
        <f t="shared" si="14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>IF(controllo_valori_trim*controllo_numero_rate_trim,num_progr_rata_trim,"")</f>
        <v/>
      </c>
      <c r="B180" s="31" t="str">
        <f t="shared" si="10"/>
        <v/>
      </c>
      <c r="C180" s="32" t="str">
        <f t="shared" si="11"/>
        <v/>
      </c>
      <c r="D180" s="32" t="str">
        <f t="shared" si="12"/>
        <v/>
      </c>
      <c r="E180" s="32" t="str">
        <f t="shared" si="13"/>
        <v/>
      </c>
      <c r="F180" s="32" t="str">
        <f t="shared" si="14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>IF(controllo_valori_trim*controllo_numero_rate_trim,num_progr_rata_trim,"")</f>
        <v/>
      </c>
      <c r="B181" s="31" t="str">
        <f t="shared" si="10"/>
        <v/>
      </c>
      <c r="C181" s="32" t="str">
        <f t="shared" si="11"/>
        <v/>
      </c>
      <c r="D181" s="32" t="str">
        <f t="shared" si="12"/>
        <v/>
      </c>
      <c r="E181" s="32" t="str">
        <f t="shared" si="13"/>
        <v/>
      </c>
      <c r="F181" s="32" t="str">
        <f t="shared" si="14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>IF(controllo_valori_trim*controllo_numero_rate_trim,num_progr_rata_trim,"")</f>
        <v/>
      </c>
      <c r="B182" s="31" t="str">
        <f t="shared" si="10"/>
        <v/>
      </c>
      <c r="C182" s="32" t="str">
        <f t="shared" si="11"/>
        <v/>
      </c>
      <c r="D182" s="32" t="str">
        <f t="shared" si="12"/>
        <v/>
      </c>
      <c r="E182" s="32" t="str">
        <f t="shared" si="13"/>
        <v/>
      </c>
      <c r="F182" s="32" t="str">
        <f t="shared" si="14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>IF(controllo_valori_trim*controllo_numero_rate_trim,num_progr_rata_trim,"")</f>
        <v/>
      </c>
      <c r="B183" s="31" t="str">
        <f t="shared" si="10"/>
        <v/>
      </c>
      <c r="C183" s="32" t="str">
        <f t="shared" si="11"/>
        <v/>
      </c>
      <c r="D183" s="32" t="str">
        <f t="shared" si="12"/>
        <v/>
      </c>
      <c r="E183" s="32" t="str">
        <f t="shared" si="13"/>
        <v/>
      </c>
      <c r="F183" s="32" t="str">
        <f t="shared" si="14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>IF(controllo_valori_trim*controllo_numero_rate_trim,num_progr_rata_trim,"")</f>
        <v/>
      </c>
      <c r="B184" s="31" t="str">
        <f t="shared" si="10"/>
        <v/>
      </c>
      <c r="C184" s="32" t="str">
        <f t="shared" si="11"/>
        <v/>
      </c>
      <c r="D184" s="32" t="str">
        <f t="shared" si="12"/>
        <v/>
      </c>
      <c r="E184" s="32" t="str">
        <f t="shared" si="13"/>
        <v/>
      </c>
      <c r="F184" s="32" t="str">
        <f t="shared" si="14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>IF(controllo_valori_trim*controllo_numero_rate_trim,num_progr_rata_trim,"")</f>
        <v/>
      </c>
      <c r="B185" s="31" t="str">
        <f t="shared" si="10"/>
        <v/>
      </c>
      <c r="C185" s="32" t="str">
        <f t="shared" si="11"/>
        <v/>
      </c>
      <c r="D185" s="32" t="str">
        <f t="shared" si="12"/>
        <v/>
      </c>
      <c r="E185" s="32" t="str">
        <f t="shared" si="13"/>
        <v/>
      </c>
      <c r="F185" s="32" t="str">
        <f t="shared" si="14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>IF(controllo_valori_trim*controllo_numero_rate_trim,num_progr_rata_trim,"")</f>
        <v/>
      </c>
      <c r="B186" s="31" t="str">
        <f t="shared" si="10"/>
        <v/>
      </c>
      <c r="C186" s="32" t="str">
        <f t="shared" si="11"/>
        <v/>
      </c>
      <c r="D186" s="32" t="str">
        <f t="shared" si="12"/>
        <v/>
      </c>
      <c r="E186" s="32" t="str">
        <f t="shared" si="13"/>
        <v/>
      </c>
      <c r="F186" s="32" t="str">
        <f t="shared" si="14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>IF(controllo_valori_trim*controllo_numero_rate_trim,num_progr_rata_trim,"")</f>
        <v/>
      </c>
      <c r="B187" s="31" t="str">
        <f t="shared" si="10"/>
        <v/>
      </c>
      <c r="C187" s="32" t="str">
        <f t="shared" si="11"/>
        <v/>
      </c>
      <c r="D187" s="32" t="str">
        <f t="shared" si="12"/>
        <v/>
      </c>
      <c r="E187" s="32" t="str">
        <f t="shared" si="13"/>
        <v/>
      </c>
      <c r="F187" s="32" t="str">
        <f t="shared" si="14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>IF(controllo_valori_trim*controllo_numero_rate_trim,num_progr_rata_trim,"")</f>
        <v/>
      </c>
      <c r="B188" s="31" t="str">
        <f t="shared" si="10"/>
        <v/>
      </c>
      <c r="C188" s="32" t="str">
        <f t="shared" si="11"/>
        <v/>
      </c>
      <c r="D188" s="32" t="str">
        <f t="shared" si="12"/>
        <v/>
      </c>
      <c r="E188" s="32" t="str">
        <f t="shared" si="13"/>
        <v/>
      </c>
      <c r="F188" s="32" t="str">
        <f t="shared" si="14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>IF(controllo_valori_trim*controllo_numero_rate_trim,num_progr_rata_trim,"")</f>
        <v/>
      </c>
      <c r="B189" s="31" t="str">
        <f t="shared" si="10"/>
        <v/>
      </c>
      <c r="C189" s="32" t="str">
        <f t="shared" si="11"/>
        <v/>
      </c>
      <c r="D189" s="32" t="str">
        <f t="shared" si="12"/>
        <v/>
      </c>
      <c r="E189" s="32" t="str">
        <f t="shared" si="13"/>
        <v/>
      </c>
      <c r="F189" s="32" t="str">
        <f t="shared" si="14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>IF(controllo_valori_trim*controllo_numero_rate_trim,num_progr_rata_trim,"")</f>
        <v/>
      </c>
      <c r="B190" s="31" t="str">
        <f t="shared" si="10"/>
        <v/>
      </c>
      <c r="C190" s="32" t="str">
        <f t="shared" si="11"/>
        <v/>
      </c>
      <c r="D190" s="32" t="str">
        <f t="shared" si="12"/>
        <v/>
      </c>
      <c r="E190" s="32" t="str">
        <f t="shared" si="13"/>
        <v/>
      </c>
      <c r="F190" s="32" t="str">
        <f t="shared" si="14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>IF(controllo_valori_trim*controllo_numero_rate_trim,num_progr_rata_trim,"")</f>
        <v/>
      </c>
      <c r="B191" s="31" t="str">
        <f t="shared" si="10"/>
        <v/>
      </c>
      <c r="C191" s="32" t="str">
        <f t="shared" si="11"/>
        <v/>
      </c>
      <c r="D191" s="32" t="str">
        <f t="shared" si="12"/>
        <v/>
      </c>
      <c r="E191" s="32" t="str">
        <f t="shared" si="13"/>
        <v/>
      </c>
      <c r="F191" s="32" t="str">
        <f t="shared" si="14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>IF(controllo_valori_trim*controllo_numero_rate_trim,num_progr_rata_trim,"")</f>
        <v/>
      </c>
      <c r="B192" s="31" t="str">
        <f t="shared" si="10"/>
        <v/>
      </c>
      <c r="C192" s="32" t="str">
        <f t="shared" si="11"/>
        <v/>
      </c>
      <c r="D192" s="32" t="str">
        <f t="shared" si="12"/>
        <v/>
      </c>
      <c r="E192" s="32" t="str">
        <f t="shared" si="13"/>
        <v/>
      </c>
      <c r="F192" s="32" t="str">
        <f t="shared" si="14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>IF(controllo_valori_trim*controllo_numero_rate_trim,num_progr_rata_trim,"")</f>
        <v/>
      </c>
      <c r="B193" s="31" t="str">
        <f t="shared" si="10"/>
        <v/>
      </c>
      <c r="C193" s="32" t="str">
        <f t="shared" si="11"/>
        <v/>
      </c>
      <c r="D193" s="32" t="str">
        <f t="shared" si="12"/>
        <v/>
      </c>
      <c r="E193" s="32" t="str">
        <f t="shared" si="13"/>
        <v/>
      </c>
      <c r="F193" s="32" t="str">
        <f t="shared" si="14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>IF(controllo_valori_trim*controllo_numero_rate_trim,num_progr_rata_trim,"")</f>
        <v/>
      </c>
      <c r="B194" s="31" t="str">
        <f t="shared" si="10"/>
        <v/>
      </c>
      <c r="C194" s="32" t="str">
        <f t="shared" si="11"/>
        <v/>
      </c>
      <c r="D194" s="32" t="str">
        <f t="shared" si="12"/>
        <v/>
      </c>
      <c r="E194" s="32" t="str">
        <f t="shared" si="13"/>
        <v/>
      </c>
      <c r="F194" s="32" t="str">
        <f t="shared" si="14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>IF(controllo_valori_trim*controllo_numero_rate_trim,num_progr_rata_trim,"")</f>
        <v/>
      </c>
      <c r="B195" s="31" t="str">
        <f t="shared" si="10"/>
        <v/>
      </c>
      <c r="C195" s="32" t="str">
        <f t="shared" si="11"/>
        <v/>
      </c>
      <c r="D195" s="32" t="str">
        <f t="shared" si="12"/>
        <v/>
      </c>
      <c r="E195" s="32" t="str">
        <f t="shared" si="13"/>
        <v/>
      </c>
      <c r="F195" s="32" t="str">
        <f t="shared" si="14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>IF(controllo_valori_trim*controllo_numero_rate_trim,num_progr_rata_trim,"")</f>
        <v/>
      </c>
      <c r="B196" s="31" t="str">
        <f t="shared" si="10"/>
        <v/>
      </c>
      <c r="C196" s="32" t="str">
        <f t="shared" si="11"/>
        <v/>
      </c>
      <c r="D196" s="32" t="str">
        <f t="shared" si="12"/>
        <v/>
      </c>
      <c r="E196" s="32" t="str">
        <f t="shared" si="13"/>
        <v/>
      </c>
      <c r="F196" s="32" t="str">
        <f t="shared" si="14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>IF(controllo_valori_trim*controllo_numero_rate_trim,num_progr_rata_trim,"")</f>
        <v/>
      </c>
      <c r="B197" s="31" t="str">
        <f t="shared" si="10"/>
        <v/>
      </c>
      <c r="C197" s="32" t="str">
        <f t="shared" si="11"/>
        <v/>
      </c>
      <c r="D197" s="32" t="str">
        <f t="shared" si="12"/>
        <v/>
      </c>
      <c r="E197" s="32" t="str">
        <f t="shared" si="13"/>
        <v/>
      </c>
      <c r="F197" s="32" t="str">
        <f t="shared" si="14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>IF(controllo_valori_trim*controllo_numero_rate_trim,num_progr_rata_trim,"")</f>
        <v/>
      </c>
      <c r="B198" s="31" t="str">
        <f t="shared" si="10"/>
        <v/>
      </c>
      <c r="C198" s="32" t="str">
        <f t="shared" si="11"/>
        <v/>
      </c>
      <c r="D198" s="32" t="str">
        <f t="shared" si="12"/>
        <v/>
      </c>
      <c r="E198" s="32" t="str">
        <f t="shared" si="13"/>
        <v/>
      </c>
      <c r="F198" s="32" t="str">
        <f t="shared" si="14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>IF(controllo_valori_trim*controllo_numero_rate_trim,num_progr_rata_trim,"")</f>
        <v/>
      </c>
      <c r="B199" s="31" t="str">
        <f t="shared" si="10"/>
        <v/>
      </c>
      <c r="C199" s="32" t="str">
        <f t="shared" si="11"/>
        <v/>
      </c>
      <c r="D199" s="32" t="str">
        <f t="shared" si="12"/>
        <v/>
      </c>
      <c r="E199" s="32" t="str">
        <f t="shared" si="13"/>
        <v/>
      </c>
      <c r="F199" s="32" t="str">
        <f t="shared" si="14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>IF(controllo_valori_trim*controllo_numero_rate_trim,num_progr_rata_trim,"")</f>
        <v/>
      </c>
      <c r="B200" s="31" t="str">
        <f t="shared" si="10"/>
        <v/>
      </c>
      <c r="C200" s="32" t="str">
        <f t="shared" si="11"/>
        <v/>
      </c>
      <c r="D200" s="32" t="str">
        <f t="shared" si="12"/>
        <v/>
      </c>
      <c r="E200" s="32" t="str">
        <f t="shared" si="13"/>
        <v/>
      </c>
      <c r="F200" s="32" t="str">
        <f t="shared" si="14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>IF(controllo_valori_trim*controllo_numero_rate_trim,num_progr_rata_trim,"")</f>
        <v/>
      </c>
      <c r="B201" s="31" t="str">
        <f t="shared" si="10"/>
        <v/>
      </c>
      <c r="C201" s="32" t="str">
        <f t="shared" si="11"/>
        <v/>
      </c>
      <c r="D201" s="32" t="str">
        <f t="shared" si="12"/>
        <v/>
      </c>
      <c r="E201" s="32" t="str">
        <f t="shared" si="13"/>
        <v/>
      </c>
      <c r="F201" s="32" t="str">
        <f t="shared" si="14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>IF(controllo_valori_trim*controllo_numero_rate_trim,num_progr_rata_trim,"")</f>
        <v/>
      </c>
      <c r="B202" s="31" t="str">
        <f t="shared" si="10"/>
        <v/>
      </c>
      <c r="C202" s="32" t="str">
        <f t="shared" si="11"/>
        <v/>
      </c>
      <c r="D202" s="32" t="str">
        <f t="shared" si="12"/>
        <v/>
      </c>
      <c r="E202" s="32" t="str">
        <f t="shared" si="13"/>
        <v/>
      </c>
      <c r="F202" s="32" t="str">
        <f t="shared" si="14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>IF(controllo_valori_trim*controllo_numero_rate_trim,num_progr_rata_trim,"")</f>
        <v/>
      </c>
      <c r="B203" s="31" t="str">
        <f t="shared" si="10"/>
        <v/>
      </c>
      <c r="C203" s="32" t="str">
        <f t="shared" si="11"/>
        <v/>
      </c>
      <c r="D203" s="32" t="str">
        <f t="shared" si="12"/>
        <v/>
      </c>
      <c r="E203" s="32" t="str">
        <f t="shared" si="13"/>
        <v/>
      </c>
      <c r="F203" s="32" t="str">
        <f t="shared" si="14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>IF(controllo_valori_trim*controllo_numero_rate_trim,num_progr_rata_trim,"")</f>
        <v/>
      </c>
      <c r="B204" s="31" t="str">
        <f t="shared" si="10"/>
        <v/>
      </c>
      <c r="C204" s="32" t="str">
        <f t="shared" si="11"/>
        <v/>
      </c>
      <c r="D204" s="32" t="str">
        <f t="shared" si="12"/>
        <v/>
      </c>
      <c r="E204" s="32" t="str">
        <f t="shared" si="13"/>
        <v/>
      </c>
      <c r="F204" s="32" t="str">
        <f t="shared" si="14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>IF(controllo_valori_trim*controllo_numero_rate_trim,num_progr_rata_trim,"")</f>
        <v/>
      </c>
      <c r="B205" s="31" t="str">
        <f t="shared" si="10"/>
        <v/>
      </c>
      <c r="C205" s="32" t="str">
        <f t="shared" si="11"/>
        <v/>
      </c>
      <c r="D205" s="32" t="str">
        <f t="shared" si="12"/>
        <v/>
      </c>
      <c r="E205" s="32" t="str">
        <f t="shared" si="13"/>
        <v/>
      </c>
      <c r="F205" s="32" t="str">
        <f t="shared" si="14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>IF(controllo_valori_trim*controllo_numero_rate_trim,num_progr_rata_trim,"")</f>
        <v/>
      </c>
      <c r="B206" s="31" t="str">
        <f t="shared" si="10"/>
        <v/>
      </c>
      <c r="C206" s="32" t="str">
        <f t="shared" si="11"/>
        <v/>
      </c>
      <c r="D206" s="32" t="str">
        <f t="shared" si="12"/>
        <v/>
      </c>
      <c r="E206" s="32" t="str">
        <f t="shared" si="13"/>
        <v/>
      </c>
      <c r="F206" s="32" t="str">
        <f t="shared" si="14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>IF(controllo_valori_trim*controllo_numero_rate_trim,num_progr_rata_trim,"")</f>
        <v/>
      </c>
      <c r="B207" s="31" t="str">
        <f t="shared" ref="B207:B270" si="15">IF(controllo_valori_trim*controllo_numero_rate_trim,DATE(YEAR(data_inizio_trim),MONTH(data_inizio_trim)+num_progr_rata_trim,DAY(data_inizio_trim)),"")</f>
        <v/>
      </c>
      <c r="C207" s="32" t="str">
        <f t="shared" ref="C207:C270" si="16">IF(controllo_valori_trim*controllo_numero_rate_trim,rata_mensile_trim,"")</f>
        <v/>
      </c>
      <c r="D207" s="32" t="str">
        <f t="shared" ref="D207:D270" si="17">IF(controllo_valori_trim*controllo_numero_rate_trim,-PPMT(tasso_trim/4,num_progr_rata_trim,durata_mesi_trim,importo_prestito_trim),"")</f>
        <v/>
      </c>
      <c r="E207" s="32" t="str">
        <f t="shared" ref="E207:E270" si="18">IF(controllo_valori_trim*controllo_numero_rate_trim,-IPMT(tasso_trim/4,num_progr_rata_trim,durata_mesi_trim,importo_prestito_trim),"")</f>
        <v/>
      </c>
      <c r="F207" s="32" t="str">
        <f t="shared" ref="F207:F270" si="19">IF(controllo_valori_trim*controllo_numero_rate_trim,-FV(tasso_trim/4,num_progr_rata_trim,-rata_mensile_trim,importo_prestito_trim),"")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>IF(controllo_valori_trim*controllo_numero_rate_trim,num_progr_rata_trim,"")</f>
        <v/>
      </c>
      <c r="B208" s="31" t="str">
        <f t="shared" si="15"/>
        <v/>
      </c>
      <c r="C208" s="32" t="str">
        <f t="shared" si="16"/>
        <v/>
      </c>
      <c r="D208" s="32" t="str">
        <f t="shared" si="17"/>
        <v/>
      </c>
      <c r="E208" s="32" t="str">
        <f t="shared" si="18"/>
        <v/>
      </c>
      <c r="F208" s="32" t="str">
        <f t="shared" si="19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>IF(controllo_valori_trim*controllo_numero_rate_trim,num_progr_rata_trim,"")</f>
        <v/>
      </c>
      <c r="B209" s="31" t="str">
        <f t="shared" si="15"/>
        <v/>
      </c>
      <c r="C209" s="32" t="str">
        <f t="shared" si="16"/>
        <v/>
      </c>
      <c r="D209" s="32" t="str">
        <f t="shared" si="17"/>
        <v/>
      </c>
      <c r="E209" s="32" t="str">
        <f t="shared" si="18"/>
        <v/>
      </c>
      <c r="F209" s="32" t="str">
        <f t="shared" si="19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>IF(controllo_valori_trim*controllo_numero_rate_trim,num_progr_rata_trim,"")</f>
        <v/>
      </c>
      <c r="B210" s="31" t="str">
        <f t="shared" si="15"/>
        <v/>
      </c>
      <c r="C210" s="32" t="str">
        <f t="shared" si="16"/>
        <v/>
      </c>
      <c r="D210" s="32" t="str">
        <f t="shared" si="17"/>
        <v/>
      </c>
      <c r="E210" s="32" t="str">
        <f t="shared" si="18"/>
        <v/>
      </c>
      <c r="F210" s="32" t="str">
        <f t="shared" si="19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>IF(controllo_valori_trim*controllo_numero_rate_trim,num_progr_rata_trim,"")</f>
        <v/>
      </c>
      <c r="B211" s="31" t="str">
        <f t="shared" si="15"/>
        <v/>
      </c>
      <c r="C211" s="32" t="str">
        <f t="shared" si="16"/>
        <v/>
      </c>
      <c r="D211" s="32" t="str">
        <f t="shared" si="17"/>
        <v/>
      </c>
      <c r="E211" s="32" t="str">
        <f t="shared" si="18"/>
        <v/>
      </c>
      <c r="F211" s="32" t="str">
        <f t="shared" si="19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>IF(controllo_valori_trim*controllo_numero_rate_trim,num_progr_rata_trim,"")</f>
        <v/>
      </c>
      <c r="B212" s="31" t="str">
        <f t="shared" si="15"/>
        <v/>
      </c>
      <c r="C212" s="32" t="str">
        <f t="shared" si="16"/>
        <v/>
      </c>
      <c r="D212" s="32" t="str">
        <f t="shared" si="17"/>
        <v/>
      </c>
      <c r="E212" s="32" t="str">
        <f t="shared" si="18"/>
        <v/>
      </c>
      <c r="F212" s="32" t="str">
        <f t="shared" si="19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>IF(controllo_valori_trim*controllo_numero_rate_trim,num_progr_rata_trim,"")</f>
        <v/>
      </c>
      <c r="B213" s="31" t="str">
        <f t="shared" si="15"/>
        <v/>
      </c>
      <c r="C213" s="32" t="str">
        <f t="shared" si="16"/>
        <v/>
      </c>
      <c r="D213" s="32" t="str">
        <f t="shared" si="17"/>
        <v/>
      </c>
      <c r="E213" s="32" t="str">
        <f t="shared" si="18"/>
        <v/>
      </c>
      <c r="F213" s="32" t="str">
        <f t="shared" si="19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>IF(controllo_valori_trim*controllo_numero_rate_trim,num_progr_rata_trim,"")</f>
        <v/>
      </c>
      <c r="B214" s="31" t="str">
        <f t="shared" si="15"/>
        <v/>
      </c>
      <c r="C214" s="32" t="str">
        <f t="shared" si="16"/>
        <v/>
      </c>
      <c r="D214" s="32" t="str">
        <f t="shared" si="17"/>
        <v/>
      </c>
      <c r="E214" s="32" t="str">
        <f t="shared" si="18"/>
        <v/>
      </c>
      <c r="F214" s="32" t="str">
        <f t="shared" si="19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>IF(controllo_valori_trim*controllo_numero_rate_trim,num_progr_rata_trim,"")</f>
        <v/>
      </c>
      <c r="B215" s="31" t="str">
        <f t="shared" si="15"/>
        <v/>
      </c>
      <c r="C215" s="32" t="str">
        <f t="shared" si="16"/>
        <v/>
      </c>
      <c r="D215" s="32" t="str">
        <f t="shared" si="17"/>
        <v/>
      </c>
      <c r="E215" s="32" t="str">
        <f t="shared" si="18"/>
        <v/>
      </c>
      <c r="F215" s="32" t="str">
        <f t="shared" si="19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>IF(controllo_valori_trim*controllo_numero_rate_trim,num_progr_rata_trim,"")</f>
        <v/>
      </c>
      <c r="B216" s="31" t="str">
        <f t="shared" si="15"/>
        <v/>
      </c>
      <c r="C216" s="32" t="str">
        <f t="shared" si="16"/>
        <v/>
      </c>
      <c r="D216" s="32" t="str">
        <f t="shared" si="17"/>
        <v/>
      </c>
      <c r="E216" s="32" t="str">
        <f t="shared" si="18"/>
        <v/>
      </c>
      <c r="F216" s="32" t="str">
        <f t="shared" si="19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>IF(controllo_valori_trim*controllo_numero_rate_trim,num_progr_rata_trim,"")</f>
        <v/>
      </c>
      <c r="B217" s="31" t="str">
        <f t="shared" si="15"/>
        <v/>
      </c>
      <c r="C217" s="32" t="str">
        <f t="shared" si="16"/>
        <v/>
      </c>
      <c r="D217" s="32" t="str">
        <f t="shared" si="17"/>
        <v/>
      </c>
      <c r="E217" s="32" t="str">
        <f t="shared" si="18"/>
        <v/>
      </c>
      <c r="F217" s="32" t="str">
        <f t="shared" si="19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>IF(controllo_valori_trim*controllo_numero_rate_trim,num_progr_rata_trim,"")</f>
        <v/>
      </c>
      <c r="B218" s="31" t="str">
        <f t="shared" si="15"/>
        <v/>
      </c>
      <c r="C218" s="32" t="str">
        <f t="shared" si="16"/>
        <v/>
      </c>
      <c r="D218" s="32" t="str">
        <f t="shared" si="17"/>
        <v/>
      </c>
      <c r="E218" s="32" t="str">
        <f t="shared" si="18"/>
        <v/>
      </c>
      <c r="F218" s="32" t="str">
        <f t="shared" si="19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>IF(controllo_valori_trim*controllo_numero_rate_trim,num_progr_rata_trim,"")</f>
        <v/>
      </c>
      <c r="B219" s="31" t="str">
        <f t="shared" si="15"/>
        <v/>
      </c>
      <c r="C219" s="32" t="str">
        <f t="shared" si="16"/>
        <v/>
      </c>
      <c r="D219" s="32" t="str">
        <f t="shared" si="17"/>
        <v/>
      </c>
      <c r="E219" s="32" t="str">
        <f t="shared" si="18"/>
        <v/>
      </c>
      <c r="F219" s="32" t="str">
        <f t="shared" si="19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>IF(controllo_valori_trim*controllo_numero_rate_trim,num_progr_rata_trim,"")</f>
        <v/>
      </c>
      <c r="B220" s="31" t="str">
        <f t="shared" si="15"/>
        <v/>
      </c>
      <c r="C220" s="32" t="str">
        <f t="shared" si="16"/>
        <v/>
      </c>
      <c r="D220" s="32" t="str">
        <f t="shared" si="17"/>
        <v/>
      </c>
      <c r="E220" s="32" t="str">
        <f t="shared" si="18"/>
        <v/>
      </c>
      <c r="F220" s="32" t="str">
        <f t="shared" si="19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>IF(controllo_valori_trim*controllo_numero_rate_trim,num_progr_rata_trim,"")</f>
        <v/>
      </c>
      <c r="B221" s="31" t="str">
        <f t="shared" si="15"/>
        <v/>
      </c>
      <c r="C221" s="32" t="str">
        <f t="shared" si="16"/>
        <v/>
      </c>
      <c r="D221" s="32" t="str">
        <f t="shared" si="17"/>
        <v/>
      </c>
      <c r="E221" s="32" t="str">
        <f t="shared" si="18"/>
        <v/>
      </c>
      <c r="F221" s="32" t="str">
        <f t="shared" si="19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>IF(controllo_valori_trim*controllo_numero_rate_trim,num_progr_rata_trim,"")</f>
        <v/>
      </c>
      <c r="B222" s="31" t="str">
        <f t="shared" si="15"/>
        <v/>
      </c>
      <c r="C222" s="32" t="str">
        <f t="shared" si="16"/>
        <v/>
      </c>
      <c r="D222" s="32" t="str">
        <f t="shared" si="17"/>
        <v/>
      </c>
      <c r="E222" s="32" t="str">
        <f t="shared" si="18"/>
        <v/>
      </c>
      <c r="F222" s="32" t="str">
        <f t="shared" si="19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>IF(controllo_valori_trim*controllo_numero_rate_trim,num_progr_rata_trim,"")</f>
        <v/>
      </c>
      <c r="B223" s="31" t="str">
        <f t="shared" si="15"/>
        <v/>
      </c>
      <c r="C223" s="32" t="str">
        <f t="shared" si="16"/>
        <v/>
      </c>
      <c r="D223" s="32" t="str">
        <f t="shared" si="17"/>
        <v/>
      </c>
      <c r="E223" s="32" t="str">
        <f t="shared" si="18"/>
        <v/>
      </c>
      <c r="F223" s="32" t="str">
        <f t="shared" si="19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>IF(controllo_valori_trim*controllo_numero_rate_trim,num_progr_rata_trim,"")</f>
        <v/>
      </c>
      <c r="B224" s="31" t="str">
        <f t="shared" si="15"/>
        <v/>
      </c>
      <c r="C224" s="32" t="str">
        <f t="shared" si="16"/>
        <v/>
      </c>
      <c r="D224" s="32" t="str">
        <f t="shared" si="17"/>
        <v/>
      </c>
      <c r="E224" s="32" t="str">
        <f t="shared" si="18"/>
        <v/>
      </c>
      <c r="F224" s="32" t="str">
        <f t="shared" si="19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>IF(controllo_valori_trim*controllo_numero_rate_trim,num_progr_rata_trim,"")</f>
        <v/>
      </c>
      <c r="B225" s="31" t="str">
        <f t="shared" si="15"/>
        <v/>
      </c>
      <c r="C225" s="32" t="str">
        <f t="shared" si="16"/>
        <v/>
      </c>
      <c r="D225" s="32" t="str">
        <f t="shared" si="17"/>
        <v/>
      </c>
      <c r="E225" s="32" t="str">
        <f t="shared" si="18"/>
        <v/>
      </c>
      <c r="F225" s="32" t="str">
        <f t="shared" si="19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>IF(controllo_valori_trim*controllo_numero_rate_trim,num_progr_rata_trim,"")</f>
        <v/>
      </c>
      <c r="B226" s="31" t="str">
        <f t="shared" si="15"/>
        <v/>
      </c>
      <c r="C226" s="32" t="str">
        <f t="shared" si="16"/>
        <v/>
      </c>
      <c r="D226" s="32" t="str">
        <f t="shared" si="17"/>
        <v/>
      </c>
      <c r="E226" s="32" t="str">
        <f t="shared" si="18"/>
        <v/>
      </c>
      <c r="F226" s="32" t="str">
        <f t="shared" si="19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>IF(controllo_valori_trim*controllo_numero_rate_trim,num_progr_rata_trim,"")</f>
        <v/>
      </c>
      <c r="B227" s="31" t="str">
        <f t="shared" si="15"/>
        <v/>
      </c>
      <c r="C227" s="32" t="str">
        <f t="shared" si="16"/>
        <v/>
      </c>
      <c r="D227" s="32" t="str">
        <f t="shared" si="17"/>
        <v/>
      </c>
      <c r="E227" s="32" t="str">
        <f t="shared" si="18"/>
        <v/>
      </c>
      <c r="F227" s="32" t="str">
        <f t="shared" si="19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>IF(controllo_valori_trim*controllo_numero_rate_trim,num_progr_rata_trim,"")</f>
        <v/>
      </c>
      <c r="B228" s="31" t="str">
        <f t="shared" si="15"/>
        <v/>
      </c>
      <c r="C228" s="32" t="str">
        <f t="shared" si="16"/>
        <v/>
      </c>
      <c r="D228" s="32" t="str">
        <f t="shared" si="17"/>
        <v/>
      </c>
      <c r="E228" s="32" t="str">
        <f t="shared" si="18"/>
        <v/>
      </c>
      <c r="F228" s="32" t="str">
        <f t="shared" si="19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>IF(controllo_valori_trim*controllo_numero_rate_trim,num_progr_rata_trim,"")</f>
        <v/>
      </c>
      <c r="B229" s="31" t="str">
        <f t="shared" si="15"/>
        <v/>
      </c>
      <c r="C229" s="32" t="str">
        <f t="shared" si="16"/>
        <v/>
      </c>
      <c r="D229" s="32" t="str">
        <f t="shared" si="17"/>
        <v/>
      </c>
      <c r="E229" s="32" t="str">
        <f t="shared" si="18"/>
        <v/>
      </c>
      <c r="F229" s="32" t="str">
        <f t="shared" si="19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>IF(controllo_valori_trim*controllo_numero_rate_trim,num_progr_rata_trim,"")</f>
        <v/>
      </c>
      <c r="B230" s="31" t="str">
        <f t="shared" si="15"/>
        <v/>
      </c>
      <c r="C230" s="32" t="str">
        <f t="shared" si="16"/>
        <v/>
      </c>
      <c r="D230" s="32" t="str">
        <f t="shared" si="17"/>
        <v/>
      </c>
      <c r="E230" s="32" t="str">
        <f t="shared" si="18"/>
        <v/>
      </c>
      <c r="F230" s="32" t="str">
        <f t="shared" si="19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>IF(controllo_valori_trim*controllo_numero_rate_trim,num_progr_rata_trim,"")</f>
        <v/>
      </c>
      <c r="B231" s="31" t="str">
        <f t="shared" si="15"/>
        <v/>
      </c>
      <c r="C231" s="32" t="str">
        <f t="shared" si="16"/>
        <v/>
      </c>
      <c r="D231" s="32" t="str">
        <f t="shared" si="17"/>
        <v/>
      </c>
      <c r="E231" s="32" t="str">
        <f t="shared" si="18"/>
        <v/>
      </c>
      <c r="F231" s="32" t="str">
        <f t="shared" si="19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>IF(controllo_valori_trim*controllo_numero_rate_trim,num_progr_rata_trim,"")</f>
        <v/>
      </c>
      <c r="B232" s="31" t="str">
        <f t="shared" si="15"/>
        <v/>
      </c>
      <c r="C232" s="32" t="str">
        <f t="shared" si="16"/>
        <v/>
      </c>
      <c r="D232" s="32" t="str">
        <f t="shared" si="17"/>
        <v/>
      </c>
      <c r="E232" s="32" t="str">
        <f t="shared" si="18"/>
        <v/>
      </c>
      <c r="F232" s="32" t="str">
        <f t="shared" si="19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>IF(controllo_valori_trim*controllo_numero_rate_trim,num_progr_rata_trim,"")</f>
        <v/>
      </c>
      <c r="B233" s="31" t="str">
        <f t="shared" si="15"/>
        <v/>
      </c>
      <c r="C233" s="32" t="str">
        <f t="shared" si="16"/>
        <v/>
      </c>
      <c r="D233" s="32" t="str">
        <f t="shared" si="17"/>
        <v/>
      </c>
      <c r="E233" s="32" t="str">
        <f t="shared" si="18"/>
        <v/>
      </c>
      <c r="F233" s="32" t="str">
        <f t="shared" si="19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>IF(controllo_valori_trim*controllo_numero_rate_trim,num_progr_rata_trim,"")</f>
        <v/>
      </c>
      <c r="B234" s="31" t="str">
        <f t="shared" si="15"/>
        <v/>
      </c>
      <c r="C234" s="32" t="str">
        <f t="shared" si="16"/>
        <v/>
      </c>
      <c r="D234" s="32" t="str">
        <f t="shared" si="17"/>
        <v/>
      </c>
      <c r="E234" s="32" t="str">
        <f t="shared" si="18"/>
        <v/>
      </c>
      <c r="F234" s="32" t="str">
        <f t="shared" si="19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>IF(controllo_valori_trim*controllo_numero_rate_trim,num_progr_rata_trim,"")</f>
        <v/>
      </c>
      <c r="B235" s="31" t="str">
        <f t="shared" si="15"/>
        <v/>
      </c>
      <c r="C235" s="32" t="str">
        <f t="shared" si="16"/>
        <v/>
      </c>
      <c r="D235" s="32" t="str">
        <f t="shared" si="17"/>
        <v/>
      </c>
      <c r="E235" s="32" t="str">
        <f t="shared" si="18"/>
        <v/>
      </c>
      <c r="F235" s="32" t="str">
        <f t="shared" si="19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>IF(controllo_valori_trim*controllo_numero_rate_trim,num_progr_rata_trim,"")</f>
        <v/>
      </c>
      <c r="B236" s="31" t="str">
        <f t="shared" si="15"/>
        <v/>
      </c>
      <c r="C236" s="32" t="str">
        <f t="shared" si="16"/>
        <v/>
      </c>
      <c r="D236" s="32" t="str">
        <f t="shared" si="17"/>
        <v/>
      </c>
      <c r="E236" s="32" t="str">
        <f t="shared" si="18"/>
        <v/>
      </c>
      <c r="F236" s="32" t="str">
        <f t="shared" si="19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>IF(controllo_valori_trim*controllo_numero_rate_trim,num_progr_rata_trim,"")</f>
        <v/>
      </c>
      <c r="B237" s="31" t="str">
        <f t="shared" si="15"/>
        <v/>
      </c>
      <c r="C237" s="32" t="str">
        <f t="shared" si="16"/>
        <v/>
      </c>
      <c r="D237" s="32" t="str">
        <f t="shared" si="17"/>
        <v/>
      </c>
      <c r="E237" s="32" t="str">
        <f t="shared" si="18"/>
        <v/>
      </c>
      <c r="F237" s="32" t="str">
        <f t="shared" si="19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>IF(controllo_valori_trim*controllo_numero_rate_trim,num_progr_rata_trim,"")</f>
        <v/>
      </c>
      <c r="B238" s="31" t="str">
        <f t="shared" si="15"/>
        <v/>
      </c>
      <c r="C238" s="32" t="str">
        <f t="shared" si="16"/>
        <v/>
      </c>
      <c r="D238" s="32" t="str">
        <f t="shared" si="17"/>
        <v/>
      </c>
      <c r="E238" s="32" t="str">
        <f t="shared" si="18"/>
        <v/>
      </c>
      <c r="F238" s="32" t="str">
        <f t="shared" si="19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>IF(controllo_valori_trim*controllo_numero_rate_trim,num_progr_rata_trim,"")</f>
        <v/>
      </c>
      <c r="B239" s="31" t="str">
        <f t="shared" si="15"/>
        <v/>
      </c>
      <c r="C239" s="32" t="str">
        <f t="shared" si="16"/>
        <v/>
      </c>
      <c r="D239" s="32" t="str">
        <f t="shared" si="17"/>
        <v/>
      </c>
      <c r="E239" s="32" t="str">
        <f t="shared" si="18"/>
        <v/>
      </c>
      <c r="F239" s="32" t="str">
        <f t="shared" si="19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>IF(controllo_valori_trim*controllo_numero_rate_trim,num_progr_rata_trim,"")</f>
        <v/>
      </c>
      <c r="B240" s="31" t="str">
        <f t="shared" si="15"/>
        <v/>
      </c>
      <c r="C240" s="32" t="str">
        <f t="shared" si="16"/>
        <v/>
      </c>
      <c r="D240" s="32" t="str">
        <f t="shared" si="17"/>
        <v/>
      </c>
      <c r="E240" s="32" t="str">
        <f t="shared" si="18"/>
        <v/>
      </c>
      <c r="F240" s="32" t="str">
        <f t="shared" si="19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>IF(controllo_valori_trim*controllo_numero_rate_trim,num_progr_rata_trim,"")</f>
        <v/>
      </c>
      <c r="B241" s="31" t="str">
        <f t="shared" si="15"/>
        <v/>
      </c>
      <c r="C241" s="32" t="str">
        <f t="shared" si="16"/>
        <v/>
      </c>
      <c r="D241" s="32" t="str">
        <f t="shared" si="17"/>
        <v/>
      </c>
      <c r="E241" s="32" t="str">
        <f t="shared" si="18"/>
        <v/>
      </c>
      <c r="F241" s="32" t="str">
        <f t="shared" si="19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>IF(controllo_valori_trim*controllo_numero_rate_trim,num_progr_rata_trim,"")</f>
        <v/>
      </c>
      <c r="B242" s="31" t="str">
        <f t="shared" si="15"/>
        <v/>
      </c>
      <c r="C242" s="32" t="str">
        <f t="shared" si="16"/>
        <v/>
      </c>
      <c r="D242" s="32" t="str">
        <f t="shared" si="17"/>
        <v/>
      </c>
      <c r="E242" s="32" t="str">
        <f t="shared" si="18"/>
        <v/>
      </c>
      <c r="F242" s="32" t="str">
        <f t="shared" si="19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>IF(controllo_valori_trim*controllo_numero_rate_trim,num_progr_rata_trim,"")</f>
        <v/>
      </c>
      <c r="B243" s="31" t="str">
        <f t="shared" si="15"/>
        <v/>
      </c>
      <c r="C243" s="32" t="str">
        <f t="shared" si="16"/>
        <v/>
      </c>
      <c r="D243" s="32" t="str">
        <f t="shared" si="17"/>
        <v/>
      </c>
      <c r="E243" s="32" t="str">
        <f t="shared" si="18"/>
        <v/>
      </c>
      <c r="F243" s="32" t="str">
        <f t="shared" si="19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>IF(controllo_valori_trim*controllo_numero_rate_trim,num_progr_rata_trim,"")</f>
        <v/>
      </c>
      <c r="B244" s="31" t="str">
        <f t="shared" si="15"/>
        <v/>
      </c>
      <c r="C244" s="32" t="str">
        <f t="shared" si="16"/>
        <v/>
      </c>
      <c r="D244" s="32" t="str">
        <f t="shared" si="17"/>
        <v/>
      </c>
      <c r="E244" s="32" t="str">
        <f t="shared" si="18"/>
        <v/>
      </c>
      <c r="F244" s="32" t="str">
        <f t="shared" si="19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>IF(controllo_valori_trim*controllo_numero_rate_trim,num_progr_rata_trim,"")</f>
        <v/>
      </c>
      <c r="B245" s="31" t="str">
        <f t="shared" si="15"/>
        <v/>
      </c>
      <c r="C245" s="32" t="str">
        <f t="shared" si="16"/>
        <v/>
      </c>
      <c r="D245" s="32" t="str">
        <f t="shared" si="17"/>
        <v/>
      </c>
      <c r="E245" s="32" t="str">
        <f t="shared" si="18"/>
        <v/>
      </c>
      <c r="F245" s="32" t="str">
        <f t="shared" si="19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>IF(controllo_valori_trim*controllo_numero_rate_trim,num_progr_rata_trim,"")</f>
        <v/>
      </c>
      <c r="B246" s="31" t="str">
        <f t="shared" si="15"/>
        <v/>
      </c>
      <c r="C246" s="32" t="str">
        <f t="shared" si="16"/>
        <v/>
      </c>
      <c r="D246" s="32" t="str">
        <f t="shared" si="17"/>
        <v/>
      </c>
      <c r="E246" s="32" t="str">
        <f t="shared" si="18"/>
        <v/>
      </c>
      <c r="F246" s="32" t="str">
        <f t="shared" si="19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>IF(controllo_valori_trim*controllo_numero_rate_trim,num_progr_rata_trim,"")</f>
        <v/>
      </c>
      <c r="B247" s="31" t="str">
        <f t="shared" si="15"/>
        <v/>
      </c>
      <c r="C247" s="32" t="str">
        <f t="shared" si="16"/>
        <v/>
      </c>
      <c r="D247" s="32" t="str">
        <f t="shared" si="17"/>
        <v/>
      </c>
      <c r="E247" s="32" t="str">
        <f t="shared" si="18"/>
        <v/>
      </c>
      <c r="F247" s="32" t="str">
        <f t="shared" si="19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>IF(controllo_valori_trim*controllo_numero_rate_trim,num_progr_rata_trim,"")</f>
        <v/>
      </c>
      <c r="B248" s="31" t="str">
        <f t="shared" si="15"/>
        <v/>
      </c>
      <c r="C248" s="32" t="str">
        <f t="shared" si="16"/>
        <v/>
      </c>
      <c r="D248" s="32" t="str">
        <f t="shared" si="17"/>
        <v/>
      </c>
      <c r="E248" s="32" t="str">
        <f t="shared" si="18"/>
        <v/>
      </c>
      <c r="F248" s="32" t="str">
        <f t="shared" si="19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>IF(controllo_valori_trim*controllo_numero_rate_trim,num_progr_rata_trim,"")</f>
        <v/>
      </c>
      <c r="B249" s="31" t="str">
        <f t="shared" si="15"/>
        <v/>
      </c>
      <c r="C249" s="32" t="str">
        <f t="shared" si="16"/>
        <v/>
      </c>
      <c r="D249" s="32" t="str">
        <f t="shared" si="17"/>
        <v/>
      </c>
      <c r="E249" s="32" t="str">
        <f t="shared" si="18"/>
        <v/>
      </c>
      <c r="F249" s="32" t="str">
        <f t="shared" si="19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>IF(controllo_valori_trim*controllo_numero_rate_trim,num_progr_rata_trim,"")</f>
        <v/>
      </c>
      <c r="B250" s="31" t="str">
        <f t="shared" si="15"/>
        <v/>
      </c>
      <c r="C250" s="32" t="str">
        <f t="shared" si="16"/>
        <v/>
      </c>
      <c r="D250" s="32" t="str">
        <f t="shared" si="17"/>
        <v/>
      </c>
      <c r="E250" s="32" t="str">
        <f t="shared" si="18"/>
        <v/>
      </c>
      <c r="F250" s="32" t="str">
        <f t="shared" si="19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>IF(controllo_valori_trim*controllo_numero_rate_trim,num_progr_rata_trim,"")</f>
        <v/>
      </c>
      <c r="B251" s="31" t="str">
        <f t="shared" si="15"/>
        <v/>
      </c>
      <c r="C251" s="32" t="str">
        <f t="shared" si="16"/>
        <v/>
      </c>
      <c r="D251" s="32" t="str">
        <f t="shared" si="17"/>
        <v/>
      </c>
      <c r="E251" s="32" t="str">
        <f t="shared" si="18"/>
        <v/>
      </c>
      <c r="F251" s="32" t="str">
        <f t="shared" si="19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>IF(controllo_valori_trim*controllo_numero_rate_trim,num_progr_rata_trim,"")</f>
        <v/>
      </c>
      <c r="B252" s="31" t="str">
        <f t="shared" si="15"/>
        <v/>
      </c>
      <c r="C252" s="32" t="str">
        <f t="shared" si="16"/>
        <v/>
      </c>
      <c r="D252" s="32" t="str">
        <f t="shared" si="17"/>
        <v/>
      </c>
      <c r="E252" s="32" t="str">
        <f t="shared" si="18"/>
        <v/>
      </c>
      <c r="F252" s="32" t="str">
        <f t="shared" si="19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>IF(controllo_valori_trim*controllo_numero_rate_trim,num_progr_rata_trim,"")</f>
        <v/>
      </c>
      <c r="B253" s="31" t="str">
        <f t="shared" si="15"/>
        <v/>
      </c>
      <c r="C253" s="32" t="str">
        <f t="shared" si="16"/>
        <v/>
      </c>
      <c r="D253" s="32" t="str">
        <f t="shared" si="17"/>
        <v/>
      </c>
      <c r="E253" s="32" t="str">
        <f t="shared" si="18"/>
        <v/>
      </c>
      <c r="F253" s="32" t="str">
        <f t="shared" si="19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>IF(controllo_valori_trim*controllo_numero_rate_trim,num_progr_rata_trim,"")</f>
        <v/>
      </c>
      <c r="B254" s="31" t="str">
        <f t="shared" si="15"/>
        <v/>
      </c>
      <c r="C254" s="32" t="str">
        <f t="shared" si="16"/>
        <v/>
      </c>
      <c r="D254" s="32" t="str">
        <f t="shared" si="17"/>
        <v/>
      </c>
      <c r="E254" s="32" t="str">
        <f t="shared" si="18"/>
        <v/>
      </c>
      <c r="F254" s="32" t="str">
        <f t="shared" si="19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>IF(controllo_valori_trim*controllo_numero_rate_trim,num_progr_rata_trim,"")</f>
        <v/>
      </c>
      <c r="B255" s="31" t="str">
        <f t="shared" si="15"/>
        <v/>
      </c>
      <c r="C255" s="32" t="str">
        <f t="shared" si="16"/>
        <v/>
      </c>
      <c r="D255" s="32" t="str">
        <f t="shared" si="17"/>
        <v/>
      </c>
      <c r="E255" s="32" t="str">
        <f t="shared" si="18"/>
        <v/>
      </c>
      <c r="F255" s="32" t="str">
        <f t="shared" si="19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>IF(controllo_valori_trim*controllo_numero_rate_trim,num_progr_rata_trim,"")</f>
        <v/>
      </c>
      <c r="B256" s="31" t="str">
        <f t="shared" si="15"/>
        <v/>
      </c>
      <c r="C256" s="32" t="str">
        <f t="shared" si="16"/>
        <v/>
      </c>
      <c r="D256" s="32" t="str">
        <f t="shared" si="17"/>
        <v/>
      </c>
      <c r="E256" s="32" t="str">
        <f t="shared" si="18"/>
        <v/>
      </c>
      <c r="F256" s="32" t="str">
        <f t="shared" si="19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>IF(controllo_valori_trim*controllo_numero_rate_trim,num_progr_rata_trim,"")</f>
        <v/>
      </c>
      <c r="B257" s="31" t="str">
        <f t="shared" si="15"/>
        <v/>
      </c>
      <c r="C257" s="32" t="str">
        <f t="shared" si="16"/>
        <v/>
      </c>
      <c r="D257" s="32" t="str">
        <f t="shared" si="17"/>
        <v/>
      </c>
      <c r="E257" s="32" t="str">
        <f t="shared" si="18"/>
        <v/>
      </c>
      <c r="F257" s="32" t="str">
        <f t="shared" si="19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>IF(controllo_valori_trim*controllo_numero_rate_trim,num_progr_rata_trim,"")</f>
        <v/>
      </c>
      <c r="B258" s="31" t="str">
        <f t="shared" si="15"/>
        <v/>
      </c>
      <c r="C258" s="32" t="str">
        <f t="shared" si="16"/>
        <v/>
      </c>
      <c r="D258" s="32" t="str">
        <f t="shared" si="17"/>
        <v/>
      </c>
      <c r="E258" s="32" t="str">
        <f t="shared" si="18"/>
        <v/>
      </c>
      <c r="F258" s="32" t="str">
        <f t="shared" si="19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>IF(controllo_valori_trim*controllo_numero_rate_trim,num_progr_rata_trim,"")</f>
        <v/>
      </c>
      <c r="B259" s="31" t="str">
        <f t="shared" si="15"/>
        <v/>
      </c>
      <c r="C259" s="32" t="str">
        <f t="shared" si="16"/>
        <v/>
      </c>
      <c r="D259" s="32" t="str">
        <f t="shared" si="17"/>
        <v/>
      </c>
      <c r="E259" s="32" t="str">
        <f t="shared" si="18"/>
        <v/>
      </c>
      <c r="F259" s="32" t="str">
        <f t="shared" si="19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>IF(controllo_valori_trim*controllo_numero_rate_trim,num_progr_rata_trim,"")</f>
        <v/>
      </c>
      <c r="B260" s="31" t="str">
        <f t="shared" si="15"/>
        <v/>
      </c>
      <c r="C260" s="32" t="str">
        <f t="shared" si="16"/>
        <v/>
      </c>
      <c r="D260" s="32" t="str">
        <f t="shared" si="17"/>
        <v/>
      </c>
      <c r="E260" s="32" t="str">
        <f t="shared" si="18"/>
        <v/>
      </c>
      <c r="F260" s="32" t="str">
        <f t="shared" si="19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>IF(controllo_valori_trim*controllo_numero_rate_trim,num_progr_rata_trim,"")</f>
        <v/>
      </c>
      <c r="B261" s="31" t="str">
        <f t="shared" si="15"/>
        <v/>
      </c>
      <c r="C261" s="32" t="str">
        <f t="shared" si="16"/>
        <v/>
      </c>
      <c r="D261" s="32" t="str">
        <f t="shared" si="17"/>
        <v/>
      </c>
      <c r="E261" s="32" t="str">
        <f t="shared" si="18"/>
        <v/>
      </c>
      <c r="F261" s="32" t="str">
        <f t="shared" si="19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>IF(controllo_valori_trim*controllo_numero_rate_trim,num_progr_rata_trim,"")</f>
        <v/>
      </c>
      <c r="B262" s="31" t="str">
        <f t="shared" si="15"/>
        <v/>
      </c>
      <c r="C262" s="32" t="str">
        <f t="shared" si="16"/>
        <v/>
      </c>
      <c r="D262" s="32" t="str">
        <f t="shared" si="17"/>
        <v/>
      </c>
      <c r="E262" s="32" t="str">
        <f t="shared" si="18"/>
        <v/>
      </c>
      <c r="F262" s="32" t="str">
        <f t="shared" si="19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>IF(controllo_valori_trim*controllo_numero_rate_trim,num_progr_rata_trim,"")</f>
        <v/>
      </c>
      <c r="B263" s="31" t="str">
        <f t="shared" si="15"/>
        <v/>
      </c>
      <c r="C263" s="32" t="str">
        <f t="shared" si="16"/>
        <v/>
      </c>
      <c r="D263" s="32" t="str">
        <f t="shared" si="17"/>
        <v/>
      </c>
      <c r="E263" s="32" t="str">
        <f t="shared" si="18"/>
        <v/>
      </c>
      <c r="F263" s="32" t="str">
        <f t="shared" si="19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>IF(controllo_valori_trim*controllo_numero_rate_trim,num_progr_rata_trim,"")</f>
        <v/>
      </c>
      <c r="B264" s="31" t="str">
        <f t="shared" si="15"/>
        <v/>
      </c>
      <c r="C264" s="32" t="str">
        <f t="shared" si="16"/>
        <v/>
      </c>
      <c r="D264" s="32" t="str">
        <f t="shared" si="17"/>
        <v/>
      </c>
      <c r="E264" s="32" t="str">
        <f t="shared" si="18"/>
        <v/>
      </c>
      <c r="F264" s="32" t="str">
        <f t="shared" si="19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>IF(controllo_valori_trim*controllo_numero_rate_trim,num_progr_rata_trim,"")</f>
        <v/>
      </c>
      <c r="B265" s="31" t="str">
        <f t="shared" si="15"/>
        <v/>
      </c>
      <c r="C265" s="32" t="str">
        <f t="shared" si="16"/>
        <v/>
      </c>
      <c r="D265" s="32" t="str">
        <f t="shared" si="17"/>
        <v/>
      </c>
      <c r="E265" s="32" t="str">
        <f t="shared" si="18"/>
        <v/>
      </c>
      <c r="F265" s="32" t="str">
        <f t="shared" si="19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>IF(controllo_valori_trim*controllo_numero_rate_trim,num_progr_rata_trim,"")</f>
        <v/>
      </c>
      <c r="B266" s="31" t="str">
        <f t="shared" si="15"/>
        <v/>
      </c>
      <c r="C266" s="32" t="str">
        <f t="shared" si="16"/>
        <v/>
      </c>
      <c r="D266" s="32" t="str">
        <f t="shared" si="17"/>
        <v/>
      </c>
      <c r="E266" s="32" t="str">
        <f t="shared" si="18"/>
        <v/>
      </c>
      <c r="F266" s="32" t="str">
        <f t="shared" si="19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>IF(controllo_valori_trim*controllo_numero_rate_trim,num_progr_rata_trim,"")</f>
        <v/>
      </c>
      <c r="B267" s="31" t="str">
        <f t="shared" si="15"/>
        <v/>
      </c>
      <c r="C267" s="32" t="str">
        <f t="shared" si="16"/>
        <v/>
      </c>
      <c r="D267" s="32" t="str">
        <f t="shared" si="17"/>
        <v/>
      </c>
      <c r="E267" s="32" t="str">
        <f t="shared" si="18"/>
        <v/>
      </c>
      <c r="F267" s="32" t="str">
        <f t="shared" si="19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>IF(controllo_valori_trim*controllo_numero_rate_trim,num_progr_rata_trim,"")</f>
        <v/>
      </c>
      <c r="B268" s="31" t="str">
        <f t="shared" si="15"/>
        <v/>
      </c>
      <c r="C268" s="32" t="str">
        <f t="shared" si="16"/>
        <v/>
      </c>
      <c r="D268" s="32" t="str">
        <f t="shared" si="17"/>
        <v/>
      </c>
      <c r="E268" s="32" t="str">
        <f t="shared" si="18"/>
        <v/>
      </c>
      <c r="F268" s="32" t="str">
        <f t="shared" si="19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>IF(controllo_valori_trim*controllo_numero_rate_trim,num_progr_rata_trim,"")</f>
        <v/>
      </c>
      <c r="B269" s="31" t="str">
        <f t="shared" si="15"/>
        <v/>
      </c>
      <c r="C269" s="32" t="str">
        <f t="shared" si="16"/>
        <v/>
      </c>
      <c r="D269" s="32" t="str">
        <f t="shared" si="17"/>
        <v/>
      </c>
      <c r="E269" s="32" t="str">
        <f t="shared" si="18"/>
        <v/>
      </c>
      <c r="F269" s="32" t="str">
        <f t="shared" si="19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>IF(controllo_valori_trim*controllo_numero_rate_trim,num_progr_rata_trim,"")</f>
        <v/>
      </c>
      <c r="B270" s="31" t="str">
        <f t="shared" si="15"/>
        <v/>
      </c>
      <c r="C270" s="32" t="str">
        <f t="shared" si="16"/>
        <v/>
      </c>
      <c r="D270" s="32" t="str">
        <f t="shared" si="17"/>
        <v/>
      </c>
      <c r="E270" s="32" t="str">
        <f t="shared" si="18"/>
        <v/>
      </c>
      <c r="F270" s="32" t="str">
        <f t="shared" si="19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>IF(controllo_valori_trim*controllo_numero_rate_trim,num_progr_rata_trim,"")</f>
        <v/>
      </c>
      <c r="B271" s="31" t="str">
        <f t="shared" ref="B271:B302" si="20">IF(controllo_valori_trim*controllo_numero_rate_trim,DATE(YEAR(data_inizio_trim),MONTH(data_inizio_trim)+num_progr_rata_trim,DAY(data_inizio_trim)),"")</f>
        <v/>
      </c>
      <c r="C271" s="32" t="str">
        <f t="shared" ref="C271:C302" si="21">IF(controllo_valori_trim*controllo_numero_rate_trim,rata_mensile_trim,"")</f>
        <v/>
      </c>
      <c r="D271" s="32" t="str">
        <f t="shared" ref="D271:D302" si="22">IF(controllo_valori_trim*controllo_numero_rate_trim,-PPMT(tasso_trim/4,num_progr_rata_trim,durata_mesi_trim,importo_prestito_trim),"")</f>
        <v/>
      </c>
      <c r="E271" s="32" t="str">
        <f t="shared" ref="E271:E302" si="23">IF(controllo_valori_trim*controllo_numero_rate_trim,-IPMT(tasso_trim/4,num_progr_rata_trim,durata_mesi_trim,importo_prestito_trim),"")</f>
        <v/>
      </c>
      <c r="F271" s="32" t="str">
        <f t="shared" ref="F271:F302" si="24">IF(controllo_valori_trim*controllo_numero_rate_trim,-FV(tasso_trim/4,num_progr_rata_trim,-rata_mensile_trim,importo_prestito_trim),"")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>IF(controllo_valori_trim*controllo_numero_rate_trim,num_progr_rata_trim,"")</f>
        <v/>
      </c>
      <c r="B272" s="31" t="str">
        <f t="shared" si="20"/>
        <v/>
      </c>
      <c r="C272" s="32" t="str">
        <f t="shared" si="21"/>
        <v/>
      </c>
      <c r="D272" s="32" t="str">
        <f t="shared" si="22"/>
        <v/>
      </c>
      <c r="E272" s="32" t="str">
        <f t="shared" si="23"/>
        <v/>
      </c>
      <c r="F272" s="32" t="str">
        <f t="shared" si="24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>IF(controllo_valori_trim*controllo_numero_rate_trim,num_progr_rata_trim,"")</f>
        <v/>
      </c>
      <c r="B273" s="31" t="str">
        <f t="shared" si="20"/>
        <v/>
      </c>
      <c r="C273" s="32" t="str">
        <f t="shared" si="21"/>
        <v/>
      </c>
      <c r="D273" s="32" t="str">
        <f t="shared" si="22"/>
        <v/>
      </c>
      <c r="E273" s="32" t="str">
        <f t="shared" si="23"/>
        <v/>
      </c>
      <c r="F273" s="32" t="str">
        <f t="shared" si="24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>IF(controllo_valori_trim*controllo_numero_rate_trim,num_progr_rata_trim,"")</f>
        <v/>
      </c>
      <c r="B274" s="31" t="str">
        <f t="shared" si="20"/>
        <v/>
      </c>
      <c r="C274" s="32" t="str">
        <f t="shared" si="21"/>
        <v/>
      </c>
      <c r="D274" s="32" t="str">
        <f t="shared" si="22"/>
        <v/>
      </c>
      <c r="E274" s="32" t="str">
        <f t="shared" si="23"/>
        <v/>
      </c>
      <c r="F274" s="32" t="str">
        <f t="shared" si="24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>IF(controllo_valori_trim*controllo_numero_rate_trim,num_progr_rata_trim,"")</f>
        <v/>
      </c>
      <c r="B275" s="31" t="str">
        <f t="shared" si="20"/>
        <v/>
      </c>
      <c r="C275" s="32" t="str">
        <f t="shared" si="21"/>
        <v/>
      </c>
      <c r="D275" s="32" t="str">
        <f t="shared" si="22"/>
        <v/>
      </c>
      <c r="E275" s="32" t="str">
        <f t="shared" si="23"/>
        <v/>
      </c>
      <c r="F275" s="32" t="str">
        <f t="shared" si="24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>IF(controllo_valori_trim*controllo_numero_rate_trim,num_progr_rata_trim,"")</f>
        <v/>
      </c>
      <c r="B276" s="31" t="str">
        <f t="shared" si="20"/>
        <v/>
      </c>
      <c r="C276" s="32" t="str">
        <f t="shared" si="21"/>
        <v/>
      </c>
      <c r="D276" s="32" t="str">
        <f t="shared" si="22"/>
        <v/>
      </c>
      <c r="E276" s="32" t="str">
        <f t="shared" si="23"/>
        <v/>
      </c>
      <c r="F276" s="32" t="str">
        <f t="shared" si="24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>IF(controllo_valori_trim*controllo_numero_rate_trim,num_progr_rata_trim,"")</f>
        <v/>
      </c>
      <c r="B277" s="31" t="str">
        <f t="shared" si="20"/>
        <v/>
      </c>
      <c r="C277" s="32" t="str">
        <f t="shared" si="21"/>
        <v/>
      </c>
      <c r="D277" s="32" t="str">
        <f t="shared" si="22"/>
        <v/>
      </c>
      <c r="E277" s="32" t="str">
        <f t="shared" si="23"/>
        <v/>
      </c>
      <c r="F277" s="32" t="str">
        <f t="shared" si="24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>IF(controllo_valori_trim*controllo_numero_rate_trim,num_progr_rata_trim,"")</f>
        <v/>
      </c>
      <c r="B278" s="31" t="str">
        <f t="shared" si="20"/>
        <v/>
      </c>
      <c r="C278" s="32" t="str">
        <f t="shared" si="21"/>
        <v/>
      </c>
      <c r="D278" s="32" t="str">
        <f t="shared" si="22"/>
        <v/>
      </c>
      <c r="E278" s="32" t="str">
        <f t="shared" si="23"/>
        <v/>
      </c>
      <c r="F278" s="32" t="str">
        <f t="shared" si="24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>IF(controllo_valori_trim*controllo_numero_rate_trim,num_progr_rata_trim,"")</f>
        <v/>
      </c>
      <c r="B279" s="31" t="str">
        <f t="shared" si="20"/>
        <v/>
      </c>
      <c r="C279" s="32" t="str">
        <f t="shared" si="21"/>
        <v/>
      </c>
      <c r="D279" s="32" t="str">
        <f t="shared" si="22"/>
        <v/>
      </c>
      <c r="E279" s="32" t="str">
        <f t="shared" si="23"/>
        <v/>
      </c>
      <c r="F279" s="32" t="str">
        <f t="shared" si="24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>IF(controllo_valori_trim*controllo_numero_rate_trim,num_progr_rata_trim,"")</f>
        <v/>
      </c>
      <c r="B280" s="31" t="str">
        <f t="shared" si="20"/>
        <v/>
      </c>
      <c r="C280" s="32" t="str">
        <f t="shared" si="21"/>
        <v/>
      </c>
      <c r="D280" s="32" t="str">
        <f t="shared" si="22"/>
        <v/>
      </c>
      <c r="E280" s="32" t="str">
        <f t="shared" si="23"/>
        <v/>
      </c>
      <c r="F280" s="32" t="str">
        <f t="shared" si="24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>IF(controllo_valori_trim*controllo_numero_rate_trim,num_progr_rata_trim,"")</f>
        <v/>
      </c>
      <c r="B281" s="31" t="str">
        <f t="shared" si="20"/>
        <v/>
      </c>
      <c r="C281" s="32" t="str">
        <f t="shared" si="21"/>
        <v/>
      </c>
      <c r="D281" s="32" t="str">
        <f t="shared" si="22"/>
        <v/>
      </c>
      <c r="E281" s="32" t="str">
        <f t="shared" si="23"/>
        <v/>
      </c>
      <c r="F281" s="32" t="str">
        <f t="shared" si="24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>IF(controllo_valori_trim*controllo_numero_rate_trim,num_progr_rata_trim,"")</f>
        <v/>
      </c>
      <c r="B282" s="31" t="str">
        <f t="shared" si="20"/>
        <v/>
      </c>
      <c r="C282" s="32" t="str">
        <f t="shared" si="21"/>
        <v/>
      </c>
      <c r="D282" s="32" t="str">
        <f t="shared" si="22"/>
        <v/>
      </c>
      <c r="E282" s="32" t="str">
        <f t="shared" si="23"/>
        <v/>
      </c>
      <c r="F282" s="32" t="str">
        <f t="shared" si="24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>IF(controllo_valori_trim*controllo_numero_rate_trim,num_progr_rata_trim,"")</f>
        <v/>
      </c>
      <c r="B283" s="31" t="str">
        <f t="shared" si="20"/>
        <v/>
      </c>
      <c r="C283" s="32" t="str">
        <f t="shared" si="21"/>
        <v/>
      </c>
      <c r="D283" s="32" t="str">
        <f t="shared" si="22"/>
        <v/>
      </c>
      <c r="E283" s="32" t="str">
        <f t="shared" si="23"/>
        <v/>
      </c>
      <c r="F283" s="32" t="str">
        <f t="shared" si="24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>IF(controllo_valori_trim*controllo_numero_rate_trim,num_progr_rata_trim,"")</f>
        <v/>
      </c>
      <c r="B284" s="31" t="str">
        <f t="shared" si="20"/>
        <v/>
      </c>
      <c r="C284" s="32" t="str">
        <f t="shared" si="21"/>
        <v/>
      </c>
      <c r="D284" s="32" t="str">
        <f t="shared" si="22"/>
        <v/>
      </c>
      <c r="E284" s="32" t="str">
        <f t="shared" si="23"/>
        <v/>
      </c>
      <c r="F284" s="32" t="str">
        <f t="shared" si="24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>IF(controllo_valori_trim*controllo_numero_rate_trim,num_progr_rata_trim,"")</f>
        <v/>
      </c>
      <c r="B285" s="31" t="str">
        <f t="shared" si="20"/>
        <v/>
      </c>
      <c r="C285" s="32" t="str">
        <f t="shared" si="21"/>
        <v/>
      </c>
      <c r="D285" s="32" t="str">
        <f t="shared" si="22"/>
        <v/>
      </c>
      <c r="E285" s="32" t="str">
        <f t="shared" si="23"/>
        <v/>
      </c>
      <c r="F285" s="32" t="str">
        <f t="shared" si="24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IF(importo_prestito_trim*tasso_trim*durata_prestito_trim*data_inizio_trim&gt;0,1,0)</f>
        <v>0</v>
      </c>
      <c r="P285" s="4"/>
      <c r="Q285" s="4"/>
    </row>
    <row r="286" spans="1:17" x14ac:dyDescent="0.25">
      <c r="A286" s="42" t="str">
        <f>IF(controllo_valori_trim*controllo_numero_rate_trim,num_progr_rata_trim,"")</f>
        <v/>
      </c>
      <c r="B286" s="31" t="str">
        <f t="shared" si="20"/>
        <v/>
      </c>
      <c r="C286" s="32" t="str">
        <f t="shared" si="21"/>
        <v/>
      </c>
      <c r="D286" s="32" t="str">
        <f t="shared" si="22"/>
        <v/>
      </c>
      <c r="E286" s="32" t="str">
        <f t="shared" si="23"/>
        <v/>
      </c>
      <c r="F286" s="32" t="str">
        <f t="shared" si="24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>IF(controllo_valori_trim*controllo_numero_rate_trim,num_progr_rata_trim,"")</f>
        <v/>
      </c>
      <c r="B287" s="31" t="str">
        <f t="shared" si="20"/>
        <v/>
      </c>
      <c r="C287" s="32" t="str">
        <f t="shared" si="21"/>
        <v/>
      </c>
      <c r="D287" s="32" t="str">
        <f t="shared" si="22"/>
        <v/>
      </c>
      <c r="E287" s="32" t="str">
        <f t="shared" si="23"/>
        <v/>
      </c>
      <c r="F287" s="32" t="str">
        <f t="shared" si="24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durata_prestito_trim*4</f>
        <v>0</v>
      </c>
      <c r="P287" s="4"/>
      <c r="Q287" s="4"/>
    </row>
    <row r="288" spans="1:17" x14ac:dyDescent="0.25">
      <c r="A288" s="42" t="str">
        <f>IF(controllo_valori_trim*controllo_numero_rate_trim,num_progr_rata_trim,"")</f>
        <v/>
      </c>
      <c r="B288" s="31" t="str">
        <f t="shared" si="20"/>
        <v/>
      </c>
      <c r="C288" s="32" t="str">
        <f t="shared" si="21"/>
        <v/>
      </c>
      <c r="D288" s="32" t="str">
        <f t="shared" si="22"/>
        <v/>
      </c>
      <c r="E288" s="32" t="str">
        <f t="shared" si="23"/>
        <v/>
      </c>
      <c r="F288" s="32" t="str">
        <f t="shared" si="24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>IF(controllo_valori_trim*controllo_numero_rate_trim,num_progr_rata_trim,"")</f>
        <v/>
      </c>
      <c r="B289" s="31" t="str">
        <f t="shared" si="20"/>
        <v/>
      </c>
      <c r="C289" s="32" t="str">
        <f t="shared" si="21"/>
        <v/>
      </c>
      <c r="D289" s="32" t="str">
        <f t="shared" si="22"/>
        <v/>
      </c>
      <c r="E289" s="32" t="str">
        <f t="shared" si="23"/>
        <v/>
      </c>
      <c r="F289" s="32" t="str">
        <f t="shared" si="24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-PMT(tasso_trim/12,durata_mesi_trim,importo_prestito_trim)</f>
        <v>#NUM!</v>
      </c>
      <c r="P289" s="4"/>
      <c r="Q289" s="4"/>
    </row>
    <row r="290" spans="1:17" x14ac:dyDescent="0.25">
      <c r="A290" s="42" t="str">
        <f>IF(controllo_valori_trim*controllo_numero_rate_trim,num_progr_rata_trim,"")</f>
        <v/>
      </c>
      <c r="B290" s="31" t="str">
        <f t="shared" si="20"/>
        <v/>
      </c>
      <c r="C290" s="32" t="str">
        <f t="shared" si="21"/>
        <v/>
      </c>
      <c r="D290" s="32" t="str">
        <f t="shared" si="22"/>
        <v/>
      </c>
      <c r="E290" s="32" t="str">
        <f t="shared" si="23"/>
        <v/>
      </c>
      <c r="F290" s="32" t="str">
        <f t="shared" si="24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>IF(controllo_valori_trim*controllo_numero_rate_trim,num_progr_rata_trim,"")</f>
        <v/>
      </c>
      <c r="B291" s="31" t="str">
        <f t="shared" si="20"/>
        <v/>
      </c>
      <c r="C291" s="32" t="str">
        <f t="shared" si="21"/>
        <v/>
      </c>
      <c r="D291" s="32" t="str">
        <f t="shared" si="22"/>
        <v/>
      </c>
      <c r="E291" s="32" t="str">
        <f t="shared" si="23"/>
        <v/>
      </c>
      <c r="F291" s="32" t="str">
        <f t="shared" si="24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IF(num_progr_rata_trim&lt;=durata_mesi_trim,1,0)</f>
        <v>0</v>
      </c>
      <c r="P291" s="4"/>
      <c r="Q291" s="4"/>
    </row>
    <row r="292" spans="1:17" x14ac:dyDescent="0.25">
      <c r="A292" s="42" t="str">
        <f>IF(controllo_valori_trim*controllo_numero_rate_trim,num_progr_rata_trim,"")</f>
        <v/>
      </c>
      <c r="B292" s="31" t="str">
        <f t="shared" si="20"/>
        <v/>
      </c>
      <c r="C292" s="32" t="str">
        <f t="shared" si="21"/>
        <v/>
      </c>
      <c r="D292" s="32" t="str">
        <f t="shared" si="22"/>
        <v/>
      </c>
      <c r="E292" s="32" t="str">
        <f t="shared" si="23"/>
        <v/>
      </c>
      <c r="F292" s="32" t="str">
        <f t="shared" si="24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>IF(controllo_valori_trim*controllo_numero_rate_trim,num_progr_rata_trim,"")</f>
        <v/>
      </c>
      <c r="B293" s="31" t="str">
        <f t="shared" si="20"/>
        <v/>
      </c>
      <c r="C293" s="32" t="str">
        <f t="shared" si="21"/>
        <v/>
      </c>
      <c r="D293" s="32" t="str">
        <f t="shared" si="22"/>
        <v/>
      </c>
      <c r="E293" s="32" t="str">
        <f t="shared" si="23"/>
        <v/>
      </c>
      <c r="F293" s="32" t="str">
        <f t="shared" si="24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>IF(controllo_valori_trim*controllo_numero_rate_trim,num_progr_rata_trim,"")</f>
        <v/>
      </c>
      <c r="B294" s="31" t="str">
        <f t="shared" si="20"/>
        <v/>
      </c>
      <c r="C294" s="32" t="str">
        <f t="shared" si="21"/>
        <v/>
      </c>
      <c r="D294" s="32" t="str">
        <f t="shared" si="22"/>
        <v/>
      </c>
      <c r="E294" s="32" t="str">
        <f t="shared" si="23"/>
        <v/>
      </c>
      <c r="F294" s="32" t="str">
        <f t="shared" si="24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>IF(controllo_valori_trim*controllo_numero_rate_trim,num_progr_rata_trim,"")</f>
        <v/>
      </c>
      <c r="B295" s="31" t="str">
        <f t="shared" si="20"/>
        <v/>
      </c>
      <c r="C295" s="32" t="str">
        <f t="shared" si="21"/>
        <v/>
      </c>
      <c r="D295" s="32" t="str">
        <f t="shared" si="22"/>
        <v/>
      </c>
      <c r="E295" s="32" t="str">
        <f t="shared" si="23"/>
        <v/>
      </c>
      <c r="F295" s="32" t="str">
        <f t="shared" si="24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>IF(controllo_valori_trim*controllo_numero_rate_trim,num_progr_rata_trim,"")</f>
        <v/>
      </c>
      <c r="B296" s="31" t="str">
        <f t="shared" si="20"/>
        <v/>
      </c>
      <c r="C296" s="32" t="str">
        <f t="shared" si="21"/>
        <v/>
      </c>
      <c r="D296" s="32" t="str">
        <f t="shared" si="22"/>
        <v/>
      </c>
      <c r="E296" s="32" t="str">
        <f t="shared" si="23"/>
        <v/>
      </c>
      <c r="F296" s="32" t="str">
        <f t="shared" si="24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>IF(controllo_valori_trim*controllo_numero_rate_trim,num_progr_rata_trim,"")</f>
        <v/>
      </c>
      <c r="B297" s="31" t="str">
        <f t="shared" si="20"/>
        <v/>
      </c>
      <c r="C297" s="32" t="str">
        <f t="shared" si="21"/>
        <v/>
      </c>
      <c r="D297" s="32" t="str">
        <f t="shared" si="22"/>
        <v/>
      </c>
      <c r="E297" s="32" t="str">
        <f t="shared" si="23"/>
        <v/>
      </c>
      <c r="F297" s="32" t="str">
        <f t="shared" si="24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>IF(controllo_valori_trim*controllo_numero_rate_trim,num_progr_rata_trim,"")</f>
        <v/>
      </c>
      <c r="B298" s="31" t="str">
        <f t="shared" si="20"/>
        <v/>
      </c>
      <c r="C298" s="32" t="str">
        <f t="shared" si="21"/>
        <v/>
      </c>
      <c r="D298" s="32" t="str">
        <f t="shared" si="22"/>
        <v/>
      </c>
      <c r="E298" s="32" t="str">
        <f t="shared" si="23"/>
        <v/>
      </c>
      <c r="F298" s="32" t="str">
        <f t="shared" si="24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>IF(controllo_valori_trim*controllo_numero_rate_trim,num_progr_rata_trim,"")</f>
        <v/>
      </c>
      <c r="B299" s="31" t="str">
        <f t="shared" si="20"/>
        <v/>
      </c>
      <c r="C299" s="32" t="str">
        <f t="shared" si="21"/>
        <v/>
      </c>
      <c r="D299" s="32" t="str">
        <f t="shared" si="22"/>
        <v/>
      </c>
      <c r="E299" s="32" t="str">
        <f t="shared" si="23"/>
        <v/>
      </c>
      <c r="F299" s="32" t="str">
        <f t="shared" si="24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>IF(controllo_valori_trim*controllo_numero_rate_trim,num_progr_rata_trim,"")</f>
        <v/>
      </c>
      <c r="B300" s="31" t="str">
        <f t="shared" si="20"/>
        <v/>
      </c>
      <c r="C300" s="32" t="str">
        <f t="shared" si="21"/>
        <v/>
      </c>
      <c r="D300" s="32" t="str">
        <f t="shared" si="22"/>
        <v/>
      </c>
      <c r="E300" s="32" t="str">
        <f t="shared" si="23"/>
        <v/>
      </c>
      <c r="F300" s="32" t="str">
        <f t="shared" si="24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>IF(controllo_valori_trim*controllo_numero_rate_trim,num_progr_rata_trim,"")</f>
        <v/>
      </c>
      <c r="B301" s="31" t="str">
        <f t="shared" si="20"/>
        <v/>
      </c>
      <c r="C301" s="32" t="str">
        <f t="shared" si="21"/>
        <v/>
      </c>
      <c r="D301" s="32" t="str">
        <f t="shared" si="22"/>
        <v/>
      </c>
      <c r="E301" s="32" t="str">
        <f t="shared" si="23"/>
        <v/>
      </c>
      <c r="F301" s="32" t="str">
        <f t="shared" si="24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>IF(controllo_valori_trim*controllo_numero_rate_trim,num_progr_rata_trim,"")</f>
        <v/>
      </c>
      <c r="B302" s="31" t="str">
        <f t="shared" si="20"/>
        <v/>
      </c>
      <c r="C302" s="32" t="str">
        <f t="shared" si="21"/>
        <v/>
      </c>
      <c r="D302" s="32" t="str">
        <f t="shared" si="22"/>
        <v/>
      </c>
      <c r="E302" s="32" t="str">
        <f t="shared" si="23"/>
        <v/>
      </c>
      <c r="F302" s="32" t="str">
        <f t="shared" si="24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3" priority="1" stopIfTrue="1" operator="notEqual">
      <formula>""</formula>
    </cfRule>
  </conditionalFormatting>
  <conditionalFormatting sqref="F15:F302">
    <cfRule type="cellIs" dxfId="2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300-000000000000}">
      <formula1>1</formula1>
      <formula2>365245</formula2>
    </dataValidation>
    <dataValidation type="decimal" allowBlank="1" showInputMessage="1" showErrorMessage="1" errorTitle="Errore" error="Puoi inserire solo valori numerici compresi tra 0 e 100." promptTitle="Tasso del prestito" prompt="Puoi inserire il TAN o il TAEG. Solo valori numerici compresi tra 0 e 100." sqref="C5" xr:uid="{00000000-0002-0000-0300-000001000000}">
      <formula1>0</formula1>
      <formula2>100</formula2>
    </dataValidation>
    <dataValidation allowBlank="1" showInputMessage="1" showErrorMessage="1" promptTitle="Importo del prestito" prompt="Inserisci l'importo del prestito che vuoi farti finanziare." sqref="C3" xr:uid="{00000000-0002-0000-03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300-000003000000}">
      <formula1>$Q$2:$Q$33</formula1>
    </dataValidation>
    <dataValidation allowBlank="1" showInputMessage="1" showErrorMessage="1" promptTitle="Iserisci la data " prompt="Inserisci la data di inizio del prestito" sqref="C9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0"/>
  <sheetViews>
    <sheetView workbookViewId="0">
      <selection activeCell="I3" sqref="I3"/>
    </sheetView>
  </sheetViews>
  <sheetFormatPr defaultRowHeight="15" x14ac:dyDescent="0.25"/>
  <cols>
    <col min="2" max="2" width="30.5703125" customWidth="1"/>
    <col min="3" max="3" width="19.7109375" customWidth="1"/>
    <col min="4" max="4" width="13.5703125" customWidth="1"/>
    <col min="5" max="5" width="27.7109375" customWidth="1"/>
    <col min="6" max="6" width="24.7109375" customWidth="1"/>
    <col min="8" max="8" width="24.140625" customWidth="1"/>
    <col min="9" max="9" width="24.28515625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44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51" customHeight="1" thickBot="1" x14ac:dyDescent="0.3">
      <c r="A3" s="39">
        <v>1</v>
      </c>
      <c r="B3" s="9" t="s">
        <v>15</v>
      </c>
      <c r="C3" s="73">
        <f>IF(modello_domanda!B13="semestrale",modello_domanda!$B$16,0)</f>
        <v>0</v>
      </c>
      <c r="D3" s="6" t="s">
        <v>16</v>
      </c>
      <c r="E3" s="10" t="s">
        <v>17</v>
      </c>
      <c r="F3" s="60" t="str">
        <f>IF(controllo_valori_sem,rata_mensile_sem,"")</f>
        <v/>
      </c>
      <c r="G3" s="7">
        <v>4</v>
      </c>
      <c r="H3" s="9" t="s">
        <v>18</v>
      </c>
      <c r="I3" s="77">
        <f>IF(modello_domanda!B14="si",modello_domanda!$B$15,0)</f>
        <v>0</v>
      </c>
      <c r="J3" s="8" t="s">
        <v>19</v>
      </c>
      <c r="K3" s="3"/>
      <c r="L3" s="3"/>
      <c r="M3" s="3"/>
      <c r="N3" s="3"/>
      <c r="O3" s="3"/>
      <c r="P3" s="4"/>
      <c r="Q3" s="4">
        <v>2</v>
      </c>
    </row>
    <row r="4" spans="1:17" ht="15.75" thickBot="1" x14ac:dyDescent="0.3">
      <c r="A4" s="38"/>
      <c r="B4" s="5"/>
      <c r="C4" s="6"/>
      <c r="D4" s="6"/>
      <c r="E4" s="6"/>
      <c r="F4" s="12"/>
      <c r="G4" s="7"/>
      <c r="H4" s="9"/>
      <c r="I4" s="6"/>
      <c r="J4" s="8"/>
      <c r="K4" s="3"/>
      <c r="L4" s="3"/>
      <c r="M4" s="3"/>
      <c r="N4" s="3"/>
      <c r="O4" s="3"/>
      <c r="P4" s="4"/>
      <c r="Q4" s="4">
        <v>3</v>
      </c>
    </row>
    <row r="5" spans="1:17" ht="45.75" customHeight="1" thickBot="1" x14ac:dyDescent="0.3">
      <c r="A5" s="38">
        <v>2</v>
      </c>
      <c r="B5" s="9" t="s">
        <v>51</v>
      </c>
      <c r="C5" s="74">
        <f>IF(modello_domanda!B13="semestrale",modello_domanda!$B$19,0)</f>
        <v>0</v>
      </c>
      <c r="D5" s="6" t="s">
        <v>16</v>
      </c>
      <c r="E5" s="10" t="s">
        <v>20</v>
      </c>
      <c r="F5" s="61" t="e">
        <f>IF(controllo_valori_sem,durata_mesi_sem,"")+I3</f>
        <v>#VALUE!</v>
      </c>
      <c r="G5" s="7"/>
      <c r="H5" s="13" t="s">
        <v>21</v>
      </c>
      <c r="I5" s="78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6"/>
      <c r="D6" s="12"/>
      <c r="E6" s="6"/>
      <c r="F6" s="6"/>
      <c r="G6" s="7"/>
      <c r="H6" s="9"/>
      <c r="I6" s="6"/>
      <c r="J6" s="8"/>
      <c r="K6" s="14"/>
      <c r="L6" s="3"/>
      <c r="M6" s="3"/>
      <c r="N6" s="3"/>
      <c r="O6" s="3"/>
      <c r="P6" s="4"/>
      <c r="Q6" s="4"/>
    </row>
    <row r="7" spans="1:17" ht="46.5" customHeight="1" thickTop="1" thickBot="1" x14ac:dyDescent="0.3">
      <c r="A7" s="38"/>
      <c r="B7" s="9" t="s">
        <v>22</v>
      </c>
      <c r="C7" s="75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9" t="s">
        <v>25</v>
      </c>
      <c r="I7" s="77">
        <f>IF(modello_domanda!B13="semestrale",IF(modello_domanda!B18+I3&lt;=72,modello_domanda!B18,(72-I3)),0)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6"/>
      <c r="D8" s="6"/>
      <c r="E8" s="6"/>
      <c r="F8" s="6"/>
      <c r="G8" s="7"/>
      <c r="H8" s="5"/>
      <c r="I8" s="6"/>
      <c r="J8" s="8"/>
      <c r="K8" s="3"/>
      <c r="L8" s="3"/>
      <c r="M8" s="3"/>
      <c r="N8" s="3"/>
      <c r="O8" s="3"/>
      <c r="P8" s="4"/>
      <c r="Q8" s="4">
        <v>7</v>
      </c>
    </row>
    <row r="9" spans="1:17" ht="51" customHeight="1" thickBot="1" x14ac:dyDescent="0.3">
      <c r="A9" s="39">
        <v>3</v>
      </c>
      <c r="B9" s="9" t="s">
        <v>45</v>
      </c>
      <c r="C9" s="76">
        <f>IF(modello_domanda!B13="semestrale",modello_domanda!$B$17,1/1/1900)</f>
        <v>5.263157894736842E-4</v>
      </c>
      <c r="D9" s="6" t="s">
        <v>16</v>
      </c>
      <c r="E9" s="10" t="s">
        <v>26</v>
      </c>
      <c r="F9" s="60">
        <f>+importo_prestito_sem+F7</f>
        <v>0</v>
      </c>
      <c r="G9" s="7">
        <v>6</v>
      </c>
      <c r="H9" s="15" t="s">
        <v>27</v>
      </c>
      <c r="I9" s="79">
        <f>IF(modello_domanda!B13="semestrale",modello_domanda!$B$23,0)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6"/>
      <c r="J10" s="8"/>
      <c r="K10" s="3"/>
      <c r="L10" s="3"/>
      <c r="M10" s="3"/>
      <c r="N10" s="3"/>
      <c r="O10" s="3"/>
      <c r="P10" s="4"/>
      <c r="Q10" s="4"/>
    </row>
    <row r="11" spans="1:17" ht="24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80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 t="shared" ref="A15:A78" si="0">IF(controllo_valori_sem*controllo_numero_rate_sem,num_progr_rata_sem,"")</f>
        <v/>
      </c>
      <c r="B15" s="31" t="str">
        <f t="shared" ref="B15:B78" si="1">IF(controllo_valori_sem*controllo_numero_rate_sem,DATE(YEAR(data_inizio_sem),MONTH(data_inizio_sem)+num_progr_rata_sem,DAY(data_inizio_sem)),"")</f>
        <v/>
      </c>
      <c r="C15" s="32" t="str">
        <f t="shared" ref="C15:C78" si="2">IF(controllo_valori_sem*controllo_numero_rate_sem,rata_mensile_sem,"")</f>
        <v/>
      </c>
      <c r="D15" s="32" t="str">
        <f t="shared" ref="D15:D78" si="3">IF(controllo_valori_sem*controllo_numero_rate_sem,-PPMT(tasso_sem/2,num_progr_rata_sem,durata_mesi_sem,importo_prestito_sem),"")</f>
        <v/>
      </c>
      <c r="E15" s="32" t="str">
        <f t="shared" ref="E15:E78" si="4">IF(controllo_valori_sem*controllo_numero_rate_sem,-IPMT(tasso_sem/2,num_progr_rata_sem,durata_mesi_sem,importo_prestito_sem),"")</f>
        <v/>
      </c>
      <c r="F15" s="32" t="str">
        <f t="shared" ref="F15:F78" si="5">IF(controllo_valori_sem*controllo_numero_rate_sem,-FV(tasso_sem/2,num_progr_rata_sem,-rata_mensile_sem,importo_prestito_sem),"")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 t="shared" si="0"/>
        <v/>
      </c>
      <c r="B16" s="31" t="str">
        <f t="shared" si="1"/>
        <v/>
      </c>
      <c r="C16" s="32" t="str">
        <f t="shared" si="2"/>
        <v/>
      </c>
      <c r="D16" s="32" t="str">
        <f t="shared" si="3"/>
        <v/>
      </c>
      <c r="E16" s="32" t="str">
        <f t="shared" si="4"/>
        <v/>
      </c>
      <c r="F16" s="32" t="str">
        <f t="shared" si="5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 t="shared" si="0"/>
        <v/>
      </c>
      <c r="B17" s="31" t="str">
        <f t="shared" si="1"/>
        <v/>
      </c>
      <c r="C17" s="32" t="str">
        <f t="shared" si="2"/>
        <v/>
      </c>
      <c r="D17" s="32" t="str">
        <f t="shared" si="3"/>
        <v/>
      </c>
      <c r="E17" s="32" t="str">
        <f t="shared" si="4"/>
        <v/>
      </c>
      <c r="F17" s="32" t="str">
        <f t="shared" si="5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 t="shared" si="0"/>
        <v/>
      </c>
      <c r="B18" s="31" t="str">
        <f t="shared" si="1"/>
        <v/>
      </c>
      <c r="C18" s="32" t="str">
        <f t="shared" si="2"/>
        <v/>
      </c>
      <c r="D18" s="32" t="str">
        <f t="shared" si="3"/>
        <v/>
      </c>
      <c r="E18" s="32" t="str">
        <f t="shared" si="4"/>
        <v/>
      </c>
      <c r="F18" s="32" t="str">
        <f t="shared" si="5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 t="shared" si="0"/>
        <v/>
      </c>
      <c r="B19" s="31" t="str">
        <f t="shared" si="1"/>
        <v/>
      </c>
      <c r="C19" s="32" t="str">
        <f t="shared" si="2"/>
        <v/>
      </c>
      <c r="D19" s="32" t="str">
        <f t="shared" si="3"/>
        <v/>
      </c>
      <c r="E19" s="32" t="str">
        <f t="shared" si="4"/>
        <v/>
      </c>
      <c r="F19" s="32" t="str">
        <f t="shared" si="5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 t="shared" si="0"/>
        <v/>
      </c>
      <c r="B20" s="31" t="str">
        <f t="shared" si="1"/>
        <v/>
      </c>
      <c r="C20" s="32" t="str">
        <f t="shared" si="2"/>
        <v/>
      </c>
      <c r="D20" s="32" t="str">
        <f t="shared" si="3"/>
        <v/>
      </c>
      <c r="E20" s="32" t="str">
        <f t="shared" si="4"/>
        <v/>
      </c>
      <c r="F20" s="32" t="str">
        <f t="shared" si="5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 t="shared" si="0"/>
        <v/>
      </c>
      <c r="B21" s="31" t="str">
        <f t="shared" si="1"/>
        <v/>
      </c>
      <c r="C21" s="32" t="str">
        <f t="shared" si="2"/>
        <v/>
      </c>
      <c r="D21" s="32" t="str">
        <f t="shared" si="3"/>
        <v/>
      </c>
      <c r="E21" s="32" t="str">
        <f t="shared" si="4"/>
        <v/>
      </c>
      <c r="F21" s="32" t="str">
        <f t="shared" si="5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 t="shared" si="0"/>
        <v/>
      </c>
      <c r="B22" s="31" t="str">
        <f t="shared" si="1"/>
        <v/>
      </c>
      <c r="C22" s="32" t="str">
        <f t="shared" si="2"/>
        <v/>
      </c>
      <c r="D22" s="32" t="str">
        <f t="shared" si="3"/>
        <v/>
      </c>
      <c r="E22" s="32" t="str">
        <f t="shared" si="4"/>
        <v/>
      </c>
      <c r="F22" s="32" t="str">
        <f t="shared" si="5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 t="shared" si="0"/>
        <v/>
      </c>
      <c r="B23" s="31" t="str">
        <f t="shared" si="1"/>
        <v/>
      </c>
      <c r="C23" s="32" t="str">
        <f t="shared" si="2"/>
        <v/>
      </c>
      <c r="D23" s="32" t="str">
        <f t="shared" si="3"/>
        <v/>
      </c>
      <c r="E23" s="32" t="str">
        <f t="shared" si="4"/>
        <v/>
      </c>
      <c r="F23" s="32" t="str">
        <f t="shared" si="5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 t="shared" si="0"/>
        <v/>
      </c>
      <c r="B24" s="31" t="str">
        <f t="shared" si="1"/>
        <v/>
      </c>
      <c r="C24" s="32" t="str">
        <f t="shared" si="2"/>
        <v/>
      </c>
      <c r="D24" s="32" t="str">
        <f t="shared" si="3"/>
        <v/>
      </c>
      <c r="E24" s="32" t="str">
        <f t="shared" si="4"/>
        <v/>
      </c>
      <c r="F24" s="32" t="str">
        <f t="shared" si="5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 t="shared" si="0"/>
        <v/>
      </c>
      <c r="B25" s="31" t="str">
        <f t="shared" si="1"/>
        <v/>
      </c>
      <c r="C25" s="32" t="str">
        <f t="shared" si="2"/>
        <v/>
      </c>
      <c r="D25" s="32" t="str">
        <f t="shared" si="3"/>
        <v/>
      </c>
      <c r="E25" s="32" t="str">
        <f t="shared" si="4"/>
        <v/>
      </c>
      <c r="F25" s="32" t="str">
        <f t="shared" si="5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 t="shared" si="0"/>
        <v/>
      </c>
      <c r="B26" s="31" t="str">
        <f t="shared" si="1"/>
        <v/>
      </c>
      <c r="C26" s="32" t="str">
        <f t="shared" si="2"/>
        <v/>
      </c>
      <c r="D26" s="32" t="str">
        <f t="shared" si="3"/>
        <v/>
      </c>
      <c r="E26" s="32" t="str">
        <f t="shared" si="4"/>
        <v/>
      </c>
      <c r="F26" s="32" t="str">
        <f t="shared" si="5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 t="shared" si="0"/>
        <v/>
      </c>
      <c r="B27" s="31" t="str">
        <f t="shared" si="1"/>
        <v/>
      </c>
      <c r="C27" s="32" t="str">
        <f t="shared" si="2"/>
        <v/>
      </c>
      <c r="D27" s="32" t="str">
        <f t="shared" si="3"/>
        <v/>
      </c>
      <c r="E27" s="32" t="str">
        <f t="shared" si="4"/>
        <v/>
      </c>
      <c r="F27" s="32" t="str">
        <f t="shared" si="5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 t="shared" si="0"/>
        <v/>
      </c>
      <c r="B28" s="31" t="str">
        <f t="shared" si="1"/>
        <v/>
      </c>
      <c r="C28" s="32" t="str">
        <f t="shared" si="2"/>
        <v/>
      </c>
      <c r="D28" s="32" t="str">
        <f t="shared" si="3"/>
        <v/>
      </c>
      <c r="E28" s="32" t="str">
        <f t="shared" si="4"/>
        <v/>
      </c>
      <c r="F28" s="32" t="str">
        <f t="shared" si="5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 t="shared" si="0"/>
        <v/>
      </c>
      <c r="B29" s="31" t="str">
        <f t="shared" si="1"/>
        <v/>
      </c>
      <c r="C29" s="32" t="str">
        <f t="shared" si="2"/>
        <v/>
      </c>
      <c r="D29" s="32" t="str">
        <f t="shared" si="3"/>
        <v/>
      </c>
      <c r="E29" s="32" t="str">
        <f t="shared" si="4"/>
        <v/>
      </c>
      <c r="F29" s="32" t="str">
        <f t="shared" si="5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 t="shared" si="0"/>
        <v/>
      </c>
      <c r="B30" s="31" t="str">
        <f t="shared" si="1"/>
        <v/>
      </c>
      <c r="C30" s="32" t="str">
        <f t="shared" si="2"/>
        <v/>
      </c>
      <c r="D30" s="32" t="str">
        <f t="shared" si="3"/>
        <v/>
      </c>
      <c r="E30" s="32" t="str">
        <f t="shared" si="4"/>
        <v/>
      </c>
      <c r="F30" s="32" t="str">
        <f t="shared" si="5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 t="shared" si="0"/>
        <v/>
      </c>
      <c r="B31" s="31" t="str">
        <f t="shared" si="1"/>
        <v/>
      </c>
      <c r="C31" s="32" t="str">
        <f t="shared" si="2"/>
        <v/>
      </c>
      <c r="D31" s="32" t="str">
        <f t="shared" si="3"/>
        <v/>
      </c>
      <c r="E31" s="32" t="str">
        <f t="shared" si="4"/>
        <v/>
      </c>
      <c r="F31" s="32" t="str">
        <f t="shared" si="5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 t="shared" si="0"/>
        <v/>
      </c>
      <c r="B32" s="31" t="str">
        <f t="shared" si="1"/>
        <v/>
      </c>
      <c r="C32" s="32" t="str">
        <f t="shared" si="2"/>
        <v/>
      </c>
      <c r="D32" s="32" t="str">
        <f t="shared" si="3"/>
        <v/>
      </c>
      <c r="E32" s="32" t="str">
        <f t="shared" si="4"/>
        <v/>
      </c>
      <c r="F32" s="32" t="str">
        <f t="shared" si="5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 t="shared" si="0"/>
        <v/>
      </c>
      <c r="B33" s="31" t="str">
        <f t="shared" si="1"/>
        <v/>
      </c>
      <c r="C33" s="32" t="str">
        <f t="shared" si="2"/>
        <v/>
      </c>
      <c r="D33" s="32" t="str">
        <f t="shared" si="3"/>
        <v/>
      </c>
      <c r="E33" s="32" t="str">
        <f t="shared" si="4"/>
        <v/>
      </c>
      <c r="F33" s="32" t="str">
        <f t="shared" si="5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 t="shared" si="0"/>
        <v/>
      </c>
      <c r="B34" s="31" t="str">
        <f t="shared" si="1"/>
        <v/>
      </c>
      <c r="C34" s="32" t="str">
        <f t="shared" si="2"/>
        <v/>
      </c>
      <c r="D34" s="32" t="str">
        <f t="shared" si="3"/>
        <v/>
      </c>
      <c r="E34" s="32" t="str">
        <f t="shared" si="4"/>
        <v/>
      </c>
      <c r="F34" s="32" t="str">
        <f t="shared" si="5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 t="shared" si="0"/>
        <v/>
      </c>
      <c r="B35" s="31" t="str">
        <f t="shared" si="1"/>
        <v/>
      </c>
      <c r="C35" s="32" t="str">
        <f t="shared" si="2"/>
        <v/>
      </c>
      <c r="D35" s="32" t="str">
        <f t="shared" si="3"/>
        <v/>
      </c>
      <c r="E35" s="32" t="str">
        <f t="shared" si="4"/>
        <v/>
      </c>
      <c r="F35" s="32" t="str">
        <f t="shared" si="5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 t="shared" si="0"/>
        <v/>
      </c>
      <c r="B36" s="31" t="str">
        <f t="shared" si="1"/>
        <v/>
      </c>
      <c r="C36" s="32" t="str">
        <f t="shared" si="2"/>
        <v/>
      </c>
      <c r="D36" s="32" t="str">
        <f t="shared" si="3"/>
        <v/>
      </c>
      <c r="E36" s="32" t="str">
        <f t="shared" si="4"/>
        <v/>
      </c>
      <c r="F36" s="32" t="str">
        <f t="shared" si="5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 t="shared" si="0"/>
        <v/>
      </c>
      <c r="B37" s="31" t="str">
        <f t="shared" si="1"/>
        <v/>
      </c>
      <c r="C37" s="32" t="str">
        <f t="shared" si="2"/>
        <v/>
      </c>
      <c r="D37" s="32" t="str">
        <f t="shared" si="3"/>
        <v/>
      </c>
      <c r="E37" s="32" t="str">
        <f t="shared" si="4"/>
        <v/>
      </c>
      <c r="F37" s="32" t="str">
        <f t="shared" si="5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 t="shared" si="0"/>
        <v/>
      </c>
      <c r="B38" s="31" t="str">
        <f t="shared" si="1"/>
        <v/>
      </c>
      <c r="C38" s="32" t="str">
        <f t="shared" si="2"/>
        <v/>
      </c>
      <c r="D38" s="32" t="str">
        <f t="shared" si="3"/>
        <v/>
      </c>
      <c r="E38" s="32" t="str">
        <f t="shared" si="4"/>
        <v/>
      </c>
      <c r="F38" s="32" t="str">
        <f t="shared" si="5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 t="shared" si="0"/>
        <v/>
      </c>
      <c r="B39" s="31" t="str">
        <f t="shared" si="1"/>
        <v/>
      </c>
      <c r="C39" s="32" t="str">
        <f t="shared" si="2"/>
        <v/>
      </c>
      <c r="D39" s="32" t="str">
        <f t="shared" si="3"/>
        <v/>
      </c>
      <c r="E39" s="32" t="str">
        <f t="shared" si="4"/>
        <v/>
      </c>
      <c r="F39" s="32" t="str">
        <f t="shared" si="5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 t="shared" si="0"/>
        <v/>
      </c>
      <c r="B40" s="31" t="str">
        <f t="shared" si="1"/>
        <v/>
      </c>
      <c r="C40" s="32" t="str">
        <f t="shared" si="2"/>
        <v/>
      </c>
      <c r="D40" s="32" t="str">
        <f t="shared" si="3"/>
        <v/>
      </c>
      <c r="E40" s="32" t="str">
        <f t="shared" si="4"/>
        <v/>
      </c>
      <c r="F40" s="32" t="str">
        <f t="shared" si="5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 t="shared" si="0"/>
        <v/>
      </c>
      <c r="B41" s="31" t="str">
        <f t="shared" si="1"/>
        <v/>
      </c>
      <c r="C41" s="32" t="str">
        <f t="shared" si="2"/>
        <v/>
      </c>
      <c r="D41" s="32" t="str">
        <f t="shared" si="3"/>
        <v/>
      </c>
      <c r="E41" s="32" t="str">
        <f t="shared" si="4"/>
        <v/>
      </c>
      <c r="F41" s="32" t="str">
        <f t="shared" si="5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 t="shared" si="0"/>
        <v/>
      </c>
      <c r="B42" s="31" t="str">
        <f t="shared" si="1"/>
        <v/>
      </c>
      <c r="C42" s="32" t="str">
        <f t="shared" si="2"/>
        <v/>
      </c>
      <c r="D42" s="32" t="str">
        <f t="shared" si="3"/>
        <v/>
      </c>
      <c r="E42" s="32" t="str">
        <f t="shared" si="4"/>
        <v/>
      </c>
      <c r="F42" s="32" t="str">
        <f t="shared" si="5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 t="shared" si="0"/>
        <v/>
      </c>
      <c r="B43" s="31" t="str">
        <f t="shared" si="1"/>
        <v/>
      </c>
      <c r="C43" s="32" t="str">
        <f t="shared" si="2"/>
        <v/>
      </c>
      <c r="D43" s="32" t="str">
        <f t="shared" si="3"/>
        <v/>
      </c>
      <c r="E43" s="32" t="str">
        <f t="shared" si="4"/>
        <v/>
      </c>
      <c r="F43" s="32" t="str">
        <f t="shared" si="5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 t="shared" si="0"/>
        <v/>
      </c>
      <c r="B44" s="31" t="str">
        <f t="shared" si="1"/>
        <v/>
      </c>
      <c r="C44" s="32" t="str">
        <f t="shared" si="2"/>
        <v/>
      </c>
      <c r="D44" s="32" t="str">
        <f t="shared" si="3"/>
        <v/>
      </c>
      <c r="E44" s="32" t="str">
        <f t="shared" si="4"/>
        <v/>
      </c>
      <c r="F44" s="32" t="str">
        <f t="shared" si="5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 t="shared" si="0"/>
        <v/>
      </c>
      <c r="B45" s="31" t="str">
        <f t="shared" si="1"/>
        <v/>
      </c>
      <c r="C45" s="32" t="str">
        <f t="shared" si="2"/>
        <v/>
      </c>
      <c r="D45" s="32" t="str">
        <f t="shared" si="3"/>
        <v/>
      </c>
      <c r="E45" s="32" t="str">
        <f t="shared" si="4"/>
        <v/>
      </c>
      <c r="F45" s="32" t="str">
        <f t="shared" si="5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 t="shared" si="0"/>
        <v/>
      </c>
      <c r="B46" s="31" t="str">
        <f t="shared" si="1"/>
        <v/>
      </c>
      <c r="C46" s="32" t="str">
        <f t="shared" si="2"/>
        <v/>
      </c>
      <c r="D46" s="32" t="str">
        <f t="shared" si="3"/>
        <v/>
      </c>
      <c r="E46" s="32" t="str">
        <f t="shared" si="4"/>
        <v/>
      </c>
      <c r="F46" s="32" t="str">
        <f t="shared" si="5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 t="shared" si="0"/>
        <v/>
      </c>
      <c r="B47" s="31" t="str">
        <f t="shared" si="1"/>
        <v/>
      </c>
      <c r="C47" s="32" t="str">
        <f t="shared" si="2"/>
        <v/>
      </c>
      <c r="D47" s="32" t="str">
        <f t="shared" si="3"/>
        <v/>
      </c>
      <c r="E47" s="32" t="str">
        <f t="shared" si="4"/>
        <v/>
      </c>
      <c r="F47" s="32" t="str">
        <f t="shared" si="5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 t="shared" si="0"/>
        <v/>
      </c>
      <c r="B48" s="31" t="str">
        <f t="shared" si="1"/>
        <v/>
      </c>
      <c r="C48" s="32" t="str">
        <f t="shared" si="2"/>
        <v/>
      </c>
      <c r="D48" s="32" t="str">
        <f t="shared" si="3"/>
        <v/>
      </c>
      <c r="E48" s="32" t="str">
        <f t="shared" si="4"/>
        <v/>
      </c>
      <c r="F48" s="32" t="str">
        <f t="shared" si="5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 t="shared" si="0"/>
        <v/>
      </c>
      <c r="B49" s="31" t="str">
        <f t="shared" si="1"/>
        <v/>
      </c>
      <c r="C49" s="32" t="str">
        <f t="shared" si="2"/>
        <v/>
      </c>
      <c r="D49" s="32" t="str">
        <f t="shared" si="3"/>
        <v/>
      </c>
      <c r="E49" s="32" t="str">
        <f t="shared" si="4"/>
        <v/>
      </c>
      <c r="F49" s="32" t="str">
        <f t="shared" si="5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 t="shared" si="0"/>
        <v/>
      </c>
      <c r="B50" s="31" t="str">
        <f t="shared" si="1"/>
        <v/>
      </c>
      <c r="C50" s="32" t="str">
        <f t="shared" si="2"/>
        <v/>
      </c>
      <c r="D50" s="32" t="str">
        <f t="shared" si="3"/>
        <v/>
      </c>
      <c r="E50" s="32" t="str">
        <f t="shared" si="4"/>
        <v/>
      </c>
      <c r="F50" s="32" t="str">
        <f t="shared" si="5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 t="shared" si="0"/>
        <v/>
      </c>
      <c r="B51" s="31" t="str">
        <f t="shared" si="1"/>
        <v/>
      </c>
      <c r="C51" s="32" t="str">
        <f t="shared" si="2"/>
        <v/>
      </c>
      <c r="D51" s="32" t="str">
        <f t="shared" si="3"/>
        <v/>
      </c>
      <c r="E51" s="32" t="str">
        <f t="shared" si="4"/>
        <v/>
      </c>
      <c r="F51" s="32" t="str">
        <f t="shared" si="5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 t="shared" si="0"/>
        <v/>
      </c>
      <c r="B52" s="31" t="str">
        <f t="shared" si="1"/>
        <v/>
      </c>
      <c r="C52" s="32" t="str">
        <f t="shared" si="2"/>
        <v/>
      </c>
      <c r="D52" s="32" t="str">
        <f t="shared" si="3"/>
        <v/>
      </c>
      <c r="E52" s="32" t="str">
        <f t="shared" si="4"/>
        <v/>
      </c>
      <c r="F52" s="32" t="str">
        <f t="shared" si="5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 t="shared" si="0"/>
        <v/>
      </c>
      <c r="B53" s="31" t="str">
        <f t="shared" si="1"/>
        <v/>
      </c>
      <c r="C53" s="32" t="str">
        <f t="shared" si="2"/>
        <v/>
      </c>
      <c r="D53" s="32" t="str">
        <f t="shared" si="3"/>
        <v/>
      </c>
      <c r="E53" s="32" t="str">
        <f t="shared" si="4"/>
        <v/>
      </c>
      <c r="F53" s="32" t="str">
        <f t="shared" si="5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 t="shared" si="0"/>
        <v/>
      </c>
      <c r="B54" s="31" t="str">
        <f t="shared" si="1"/>
        <v/>
      </c>
      <c r="C54" s="32" t="str">
        <f t="shared" si="2"/>
        <v/>
      </c>
      <c r="D54" s="32" t="str">
        <f t="shared" si="3"/>
        <v/>
      </c>
      <c r="E54" s="32" t="str">
        <f t="shared" si="4"/>
        <v/>
      </c>
      <c r="F54" s="32" t="str">
        <f t="shared" si="5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 t="shared" si="0"/>
        <v/>
      </c>
      <c r="B55" s="31" t="str">
        <f t="shared" si="1"/>
        <v/>
      </c>
      <c r="C55" s="32" t="str">
        <f t="shared" si="2"/>
        <v/>
      </c>
      <c r="D55" s="32" t="str">
        <f t="shared" si="3"/>
        <v/>
      </c>
      <c r="E55" s="32" t="str">
        <f t="shared" si="4"/>
        <v/>
      </c>
      <c r="F55" s="32" t="str">
        <f t="shared" si="5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 t="shared" si="0"/>
        <v/>
      </c>
      <c r="B56" s="31" t="str">
        <f t="shared" si="1"/>
        <v/>
      </c>
      <c r="C56" s="32" t="str">
        <f t="shared" si="2"/>
        <v/>
      </c>
      <c r="D56" s="32" t="str">
        <f t="shared" si="3"/>
        <v/>
      </c>
      <c r="E56" s="32" t="str">
        <f t="shared" si="4"/>
        <v/>
      </c>
      <c r="F56" s="32" t="str">
        <f t="shared" si="5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 t="shared" si="0"/>
        <v/>
      </c>
      <c r="B57" s="31" t="str">
        <f t="shared" si="1"/>
        <v/>
      </c>
      <c r="C57" s="32" t="str">
        <f t="shared" si="2"/>
        <v/>
      </c>
      <c r="D57" s="32" t="str">
        <f t="shared" si="3"/>
        <v/>
      </c>
      <c r="E57" s="32" t="str">
        <f t="shared" si="4"/>
        <v/>
      </c>
      <c r="F57" s="32" t="str">
        <f t="shared" si="5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 t="shared" si="0"/>
        <v/>
      </c>
      <c r="B58" s="31" t="str">
        <f t="shared" si="1"/>
        <v/>
      </c>
      <c r="C58" s="32" t="str">
        <f t="shared" si="2"/>
        <v/>
      </c>
      <c r="D58" s="32" t="str">
        <f t="shared" si="3"/>
        <v/>
      </c>
      <c r="E58" s="32" t="str">
        <f t="shared" si="4"/>
        <v/>
      </c>
      <c r="F58" s="32" t="str">
        <f t="shared" si="5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 t="shared" si="0"/>
        <v/>
      </c>
      <c r="B59" s="31" t="str">
        <f t="shared" si="1"/>
        <v/>
      </c>
      <c r="C59" s="32" t="str">
        <f t="shared" si="2"/>
        <v/>
      </c>
      <c r="D59" s="32" t="str">
        <f t="shared" si="3"/>
        <v/>
      </c>
      <c r="E59" s="32" t="str">
        <f t="shared" si="4"/>
        <v/>
      </c>
      <c r="F59" s="32" t="str">
        <f t="shared" si="5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 t="shared" si="0"/>
        <v/>
      </c>
      <c r="B60" s="31" t="str">
        <f t="shared" si="1"/>
        <v/>
      </c>
      <c r="C60" s="32" t="str">
        <f t="shared" si="2"/>
        <v/>
      </c>
      <c r="D60" s="32" t="str">
        <f t="shared" si="3"/>
        <v/>
      </c>
      <c r="E60" s="32" t="str">
        <f t="shared" si="4"/>
        <v/>
      </c>
      <c r="F60" s="32" t="str">
        <f t="shared" si="5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 t="shared" si="0"/>
        <v/>
      </c>
      <c r="B61" s="31" t="str">
        <f t="shared" si="1"/>
        <v/>
      </c>
      <c r="C61" s="32" t="str">
        <f t="shared" si="2"/>
        <v/>
      </c>
      <c r="D61" s="32" t="str">
        <f t="shared" si="3"/>
        <v/>
      </c>
      <c r="E61" s="32" t="str">
        <f t="shared" si="4"/>
        <v/>
      </c>
      <c r="F61" s="32" t="str">
        <f t="shared" si="5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 t="shared" si="0"/>
        <v/>
      </c>
      <c r="B62" s="31" t="str">
        <f t="shared" si="1"/>
        <v/>
      </c>
      <c r="C62" s="32" t="str">
        <f t="shared" si="2"/>
        <v/>
      </c>
      <c r="D62" s="32" t="str">
        <f t="shared" si="3"/>
        <v/>
      </c>
      <c r="E62" s="32" t="str">
        <f t="shared" si="4"/>
        <v/>
      </c>
      <c r="F62" s="32" t="str">
        <f t="shared" si="5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 t="shared" si="0"/>
        <v/>
      </c>
      <c r="B63" s="31" t="str">
        <f t="shared" si="1"/>
        <v/>
      </c>
      <c r="C63" s="32" t="str">
        <f t="shared" si="2"/>
        <v/>
      </c>
      <c r="D63" s="32" t="str">
        <f t="shared" si="3"/>
        <v/>
      </c>
      <c r="E63" s="32" t="str">
        <f t="shared" si="4"/>
        <v/>
      </c>
      <c r="F63" s="32" t="str">
        <f t="shared" si="5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 t="shared" si="0"/>
        <v/>
      </c>
      <c r="B64" s="31" t="str">
        <f t="shared" si="1"/>
        <v/>
      </c>
      <c r="C64" s="32" t="str">
        <f t="shared" si="2"/>
        <v/>
      </c>
      <c r="D64" s="32" t="str">
        <f t="shared" si="3"/>
        <v/>
      </c>
      <c r="E64" s="32" t="str">
        <f t="shared" si="4"/>
        <v/>
      </c>
      <c r="F64" s="32" t="str">
        <f t="shared" si="5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 t="shared" si="0"/>
        <v/>
      </c>
      <c r="B65" s="31" t="str">
        <f t="shared" si="1"/>
        <v/>
      </c>
      <c r="C65" s="32" t="str">
        <f t="shared" si="2"/>
        <v/>
      </c>
      <c r="D65" s="32" t="str">
        <f t="shared" si="3"/>
        <v/>
      </c>
      <c r="E65" s="32" t="str">
        <f t="shared" si="4"/>
        <v/>
      </c>
      <c r="F65" s="32" t="str">
        <f t="shared" si="5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 t="shared" si="0"/>
        <v/>
      </c>
      <c r="B66" s="31" t="str">
        <f t="shared" si="1"/>
        <v/>
      </c>
      <c r="C66" s="32" t="str">
        <f t="shared" si="2"/>
        <v/>
      </c>
      <c r="D66" s="32" t="str">
        <f t="shared" si="3"/>
        <v/>
      </c>
      <c r="E66" s="32" t="str">
        <f t="shared" si="4"/>
        <v/>
      </c>
      <c r="F66" s="32" t="str">
        <f t="shared" si="5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 t="shared" si="0"/>
        <v/>
      </c>
      <c r="B67" s="31" t="str">
        <f t="shared" si="1"/>
        <v/>
      </c>
      <c r="C67" s="32" t="str">
        <f t="shared" si="2"/>
        <v/>
      </c>
      <c r="D67" s="32" t="str">
        <f t="shared" si="3"/>
        <v/>
      </c>
      <c r="E67" s="32" t="str">
        <f t="shared" si="4"/>
        <v/>
      </c>
      <c r="F67" s="32" t="str">
        <f t="shared" si="5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 t="shared" si="0"/>
        <v/>
      </c>
      <c r="B68" s="31" t="str">
        <f t="shared" si="1"/>
        <v/>
      </c>
      <c r="C68" s="32" t="str">
        <f t="shared" si="2"/>
        <v/>
      </c>
      <c r="D68" s="32" t="str">
        <f t="shared" si="3"/>
        <v/>
      </c>
      <c r="E68" s="32" t="str">
        <f t="shared" si="4"/>
        <v/>
      </c>
      <c r="F68" s="32" t="str">
        <f t="shared" si="5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 t="shared" si="0"/>
        <v/>
      </c>
      <c r="B69" s="31" t="str">
        <f t="shared" si="1"/>
        <v/>
      </c>
      <c r="C69" s="32" t="str">
        <f t="shared" si="2"/>
        <v/>
      </c>
      <c r="D69" s="32" t="str">
        <f t="shared" si="3"/>
        <v/>
      </c>
      <c r="E69" s="32" t="str">
        <f t="shared" si="4"/>
        <v/>
      </c>
      <c r="F69" s="32" t="str">
        <f t="shared" si="5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 t="shared" si="0"/>
        <v/>
      </c>
      <c r="B70" s="31" t="str">
        <f t="shared" si="1"/>
        <v/>
      </c>
      <c r="C70" s="32" t="str">
        <f t="shared" si="2"/>
        <v/>
      </c>
      <c r="D70" s="32" t="str">
        <f t="shared" si="3"/>
        <v/>
      </c>
      <c r="E70" s="32" t="str">
        <f t="shared" si="4"/>
        <v/>
      </c>
      <c r="F70" s="32" t="str">
        <f t="shared" si="5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 t="shared" si="0"/>
        <v/>
      </c>
      <c r="B71" s="31" t="str">
        <f t="shared" si="1"/>
        <v/>
      </c>
      <c r="C71" s="32" t="str">
        <f t="shared" si="2"/>
        <v/>
      </c>
      <c r="D71" s="32" t="str">
        <f t="shared" si="3"/>
        <v/>
      </c>
      <c r="E71" s="32" t="str">
        <f t="shared" si="4"/>
        <v/>
      </c>
      <c r="F71" s="32" t="str">
        <f t="shared" si="5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 t="shared" si="0"/>
        <v/>
      </c>
      <c r="B72" s="31" t="str">
        <f t="shared" si="1"/>
        <v/>
      </c>
      <c r="C72" s="32" t="str">
        <f t="shared" si="2"/>
        <v/>
      </c>
      <c r="D72" s="32" t="str">
        <f t="shared" si="3"/>
        <v/>
      </c>
      <c r="E72" s="32" t="str">
        <f t="shared" si="4"/>
        <v/>
      </c>
      <c r="F72" s="32" t="str">
        <f t="shared" si="5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 t="shared" si="0"/>
        <v/>
      </c>
      <c r="B73" s="31" t="str">
        <f t="shared" si="1"/>
        <v/>
      </c>
      <c r="C73" s="32" t="str">
        <f t="shared" si="2"/>
        <v/>
      </c>
      <c r="D73" s="32" t="str">
        <f t="shared" si="3"/>
        <v/>
      </c>
      <c r="E73" s="32" t="str">
        <f t="shared" si="4"/>
        <v/>
      </c>
      <c r="F73" s="32" t="str">
        <f t="shared" si="5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 t="shared" si="0"/>
        <v/>
      </c>
      <c r="B74" s="31" t="str">
        <f t="shared" si="1"/>
        <v/>
      </c>
      <c r="C74" s="32" t="str">
        <f t="shared" si="2"/>
        <v/>
      </c>
      <c r="D74" s="32" t="str">
        <f t="shared" si="3"/>
        <v/>
      </c>
      <c r="E74" s="32" t="str">
        <f t="shared" si="4"/>
        <v/>
      </c>
      <c r="F74" s="32" t="str">
        <f t="shared" si="5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 t="shared" si="0"/>
        <v/>
      </c>
      <c r="B75" s="31" t="str">
        <f t="shared" si="1"/>
        <v/>
      </c>
      <c r="C75" s="32" t="str">
        <f t="shared" si="2"/>
        <v/>
      </c>
      <c r="D75" s="32" t="str">
        <f t="shared" si="3"/>
        <v/>
      </c>
      <c r="E75" s="32" t="str">
        <f t="shared" si="4"/>
        <v/>
      </c>
      <c r="F75" s="32" t="str">
        <f t="shared" si="5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 t="shared" si="0"/>
        <v/>
      </c>
      <c r="B76" s="31" t="str">
        <f t="shared" si="1"/>
        <v/>
      </c>
      <c r="C76" s="32" t="str">
        <f t="shared" si="2"/>
        <v/>
      </c>
      <c r="D76" s="32" t="str">
        <f t="shared" si="3"/>
        <v/>
      </c>
      <c r="E76" s="32" t="str">
        <f t="shared" si="4"/>
        <v/>
      </c>
      <c r="F76" s="32" t="str">
        <f t="shared" si="5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 t="shared" si="0"/>
        <v/>
      </c>
      <c r="B77" s="31" t="str">
        <f t="shared" si="1"/>
        <v/>
      </c>
      <c r="C77" s="32" t="str">
        <f t="shared" si="2"/>
        <v/>
      </c>
      <c r="D77" s="32" t="str">
        <f t="shared" si="3"/>
        <v/>
      </c>
      <c r="E77" s="32" t="str">
        <f t="shared" si="4"/>
        <v/>
      </c>
      <c r="F77" s="32" t="str">
        <f t="shared" si="5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 t="shared" si="0"/>
        <v/>
      </c>
      <c r="B78" s="31" t="str">
        <f t="shared" si="1"/>
        <v/>
      </c>
      <c r="C78" s="32" t="str">
        <f t="shared" si="2"/>
        <v/>
      </c>
      <c r="D78" s="32" t="str">
        <f t="shared" si="3"/>
        <v/>
      </c>
      <c r="E78" s="32" t="str">
        <f t="shared" si="4"/>
        <v/>
      </c>
      <c r="F78" s="32" t="str">
        <f t="shared" si="5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 t="shared" ref="A79:A142" si="6">IF(controllo_valori_sem*controllo_numero_rate_sem,num_progr_rata_sem,"")</f>
        <v/>
      </c>
      <c r="B79" s="31" t="str">
        <f t="shared" ref="B79:B142" si="7">IF(controllo_valori_sem*controllo_numero_rate_sem,DATE(YEAR(data_inizio_sem),MONTH(data_inizio_sem)+num_progr_rata_sem,DAY(data_inizio_sem)),"")</f>
        <v/>
      </c>
      <c r="C79" s="32" t="str">
        <f t="shared" ref="C79:C142" si="8">IF(controllo_valori_sem*controllo_numero_rate_sem,rata_mensile_sem,"")</f>
        <v/>
      </c>
      <c r="D79" s="32" t="str">
        <f t="shared" ref="D79:D142" si="9">IF(controllo_valori_sem*controllo_numero_rate_sem,-PPMT(tasso_sem/2,num_progr_rata_sem,durata_mesi_sem,importo_prestito_sem),"")</f>
        <v/>
      </c>
      <c r="E79" s="32" t="str">
        <f t="shared" ref="E79:E142" si="10">IF(controllo_valori_sem*controllo_numero_rate_sem,-IPMT(tasso_sem/2,num_progr_rata_sem,durata_mesi_sem,importo_prestito_sem),"")</f>
        <v/>
      </c>
      <c r="F79" s="32" t="str">
        <f t="shared" ref="F79:F142" si="11">IF(controllo_valori_sem*controllo_numero_rate_sem,-FV(tasso_sem/2,num_progr_rata_sem,-rata_mensile_sem,importo_prestito_sem),"")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 t="shared" si="6"/>
        <v/>
      </c>
      <c r="B80" s="31" t="str">
        <f t="shared" si="7"/>
        <v/>
      </c>
      <c r="C80" s="32" t="str">
        <f t="shared" si="8"/>
        <v/>
      </c>
      <c r="D80" s="32" t="str">
        <f t="shared" si="9"/>
        <v/>
      </c>
      <c r="E80" s="32" t="str">
        <f t="shared" si="10"/>
        <v/>
      </c>
      <c r="F80" s="32" t="str">
        <f t="shared" si="11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 t="shared" si="6"/>
        <v/>
      </c>
      <c r="B81" s="31" t="str">
        <f t="shared" si="7"/>
        <v/>
      </c>
      <c r="C81" s="32" t="str">
        <f t="shared" si="8"/>
        <v/>
      </c>
      <c r="D81" s="32" t="str">
        <f t="shared" si="9"/>
        <v/>
      </c>
      <c r="E81" s="32" t="str">
        <f t="shared" si="10"/>
        <v/>
      </c>
      <c r="F81" s="32" t="str">
        <f t="shared" si="11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 t="shared" si="6"/>
        <v/>
      </c>
      <c r="B82" s="31" t="str">
        <f t="shared" si="7"/>
        <v/>
      </c>
      <c r="C82" s="32" t="str">
        <f t="shared" si="8"/>
        <v/>
      </c>
      <c r="D82" s="32" t="str">
        <f t="shared" si="9"/>
        <v/>
      </c>
      <c r="E82" s="32" t="str">
        <f t="shared" si="10"/>
        <v/>
      </c>
      <c r="F82" s="32" t="str">
        <f t="shared" si="11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 t="shared" si="6"/>
        <v/>
      </c>
      <c r="B83" s="31" t="str">
        <f t="shared" si="7"/>
        <v/>
      </c>
      <c r="C83" s="32" t="str">
        <f t="shared" si="8"/>
        <v/>
      </c>
      <c r="D83" s="32" t="str">
        <f t="shared" si="9"/>
        <v/>
      </c>
      <c r="E83" s="32" t="str">
        <f t="shared" si="10"/>
        <v/>
      </c>
      <c r="F83" s="32" t="str">
        <f t="shared" si="11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 t="shared" si="6"/>
        <v/>
      </c>
      <c r="B84" s="31" t="str">
        <f t="shared" si="7"/>
        <v/>
      </c>
      <c r="C84" s="32" t="str">
        <f t="shared" si="8"/>
        <v/>
      </c>
      <c r="D84" s="32" t="str">
        <f t="shared" si="9"/>
        <v/>
      </c>
      <c r="E84" s="32" t="str">
        <f t="shared" si="10"/>
        <v/>
      </c>
      <c r="F84" s="32" t="str">
        <f t="shared" si="11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 t="shared" si="6"/>
        <v/>
      </c>
      <c r="B85" s="31" t="str">
        <f t="shared" si="7"/>
        <v/>
      </c>
      <c r="C85" s="32" t="str">
        <f t="shared" si="8"/>
        <v/>
      </c>
      <c r="D85" s="32" t="str">
        <f t="shared" si="9"/>
        <v/>
      </c>
      <c r="E85" s="32" t="str">
        <f t="shared" si="10"/>
        <v/>
      </c>
      <c r="F85" s="32" t="str">
        <f t="shared" si="11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 t="shared" si="6"/>
        <v/>
      </c>
      <c r="B86" s="31" t="str">
        <f t="shared" si="7"/>
        <v/>
      </c>
      <c r="C86" s="32" t="str">
        <f t="shared" si="8"/>
        <v/>
      </c>
      <c r="D86" s="32" t="str">
        <f t="shared" si="9"/>
        <v/>
      </c>
      <c r="E86" s="32" t="str">
        <f t="shared" si="10"/>
        <v/>
      </c>
      <c r="F86" s="32" t="str">
        <f t="shared" si="11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 t="shared" si="6"/>
        <v/>
      </c>
      <c r="B87" s="31" t="str">
        <f t="shared" si="7"/>
        <v/>
      </c>
      <c r="C87" s="32" t="str">
        <f t="shared" si="8"/>
        <v/>
      </c>
      <c r="D87" s="32" t="str">
        <f t="shared" si="9"/>
        <v/>
      </c>
      <c r="E87" s="32" t="str">
        <f t="shared" si="10"/>
        <v/>
      </c>
      <c r="F87" s="32" t="str">
        <f t="shared" si="11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 t="shared" si="6"/>
        <v/>
      </c>
      <c r="B88" s="31" t="str">
        <f t="shared" si="7"/>
        <v/>
      </c>
      <c r="C88" s="32" t="str">
        <f t="shared" si="8"/>
        <v/>
      </c>
      <c r="D88" s="32" t="str">
        <f t="shared" si="9"/>
        <v/>
      </c>
      <c r="E88" s="32" t="str">
        <f t="shared" si="10"/>
        <v/>
      </c>
      <c r="F88" s="32" t="str">
        <f t="shared" si="11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 t="shared" si="6"/>
        <v/>
      </c>
      <c r="B89" s="31" t="str">
        <f t="shared" si="7"/>
        <v/>
      </c>
      <c r="C89" s="32" t="str">
        <f t="shared" si="8"/>
        <v/>
      </c>
      <c r="D89" s="32" t="str">
        <f t="shared" si="9"/>
        <v/>
      </c>
      <c r="E89" s="32" t="str">
        <f t="shared" si="10"/>
        <v/>
      </c>
      <c r="F89" s="32" t="str">
        <f t="shared" si="11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 t="shared" si="6"/>
        <v/>
      </c>
      <c r="B90" s="31" t="str">
        <f t="shared" si="7"/>
        <v/>
      </c>
      <c r="C90" s="32" t="str">
        <f t="shared" si="8"/>
        <v/>
      </c>
      <c r="D90" s="32" t="str">
        <f t="shared" si="9"/>
        <v/>
      </c>
      <c r="E90" s="32" t="str">
        <f t="shared" si="10"/>
        <v/>
      </c>
      <c r="F90" s="32" t="str">
        <f t="shared" si="11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 t="shared" si="6"/>
        <v/>
      </c>
      <c r="B91" s="31" t="str">
        <f t="shared" si="7"/>
        <v/>
      </c>
      <c r="C91" s="32" t="str">
        <f t="shared" si="8"/>
        <v/>
      </c>
      <c r="D91" s="32" t="str">
        <f t="shared" si="9"/>
        <v/>
      </c>
      <c r="E91" s="32" t="str">
        <f t="shared" si="10"/>
        <v/>
      </c>
      <c r="F91" s="32" t="str">
        <f t="shared" si="11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 t="shared" si="6"/>
        <v/>
      </c>
      <c r="B92" s="31" t="str">
        <f t="shared" si="7"/>
        <v/>
      </c>
      <c r="C92" s="32" t="str">
        <f t="shared" si="8"/>
        <v/>
      </c>
      <c r="D92" s="32" t="str">
        <f t="shared" si="9"/>
        <v/>
      </c>
      <c r="E92" s="32" t="str">
        <f t="shared" si="10"/>
        <v/>
      </c>
      <c r="F92" s="32" t="str">
        <f t="shared" si="11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 t="shared" si="6"/>
        <v/>
      </c>
      <c r="B93" s="31" t="str">
        <f t="shared" si="7"/>
        <v/>
      </c>
      <c r="C93" s="32" t="str">
        <f t="shared" si="8"/>
        <v/>
      </c>
      <c r="D93" s="32" t="str">
        <f t="shared" si="9"/>
        <v/>
      </c>
      <c r="E93" s="32" t="str">
        <f t="shared" si="10"/>
        <v/>
      </c>
      <c r="F93" s="32" t="str">
        <f t="shared" si="11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 t="shared" si="6"/>
        <v/>
      </c>
      <c r="B94" s="31" t="str">
        <f t="shared" si="7"/>
        <v/>
      </c>
      <c r="C94" s="32" t="str">
        <f t="shared" si="8"/>
        <v/>
      </c>
      <c r="D94" s="32" t="str">
        <f t="shared" si="9"/>
        <v/>
      </c>
      <c r="E94" s="32" t="str">
        <f t="shared" si="10"/>
        <v/>
      </c>
      <c r="F94" s="32" t="str">
        <f t="shared" si="11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 t="shared" si="6"/>
        <v/>
      </c>
      <c r="B95" s="31" t="str">
        <f t="shared" si="7"/>
        <v/>
      </c>
      <c r="C95" s="32" t="str">
        <f t="shared" si="8"/>
        <v/>
      </c>
      <c r="D95" s="32" t="str">
        <f t="shared" si="9"/>
        <v/>
      </c>
      <c r="E95" s="32" t="str">
        <f t="shared" si="10"/>
        <v/>
      </c>
      <c r="F95" s="32" t="str">
        <f t="shared" si="11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 t="shared" si="6"/>
        <v/>
      </c>
      <c r="B96" s="31" t="str">
        <f t="shared" si="7"/>
        <v/>
      </c>
      <c r="C96" s="32" t="str">
        <f t="shared" si="8"/>
        <v/>
      </c>
      <c r="D96" s="32" t="str">
        <f t="shared" si="9"/>
        <v/>
      </c>
      <c r="E96" s="32" t="str">
        <f t="shared" si="10"/>
        <v/>
      </c>
      <c r="F96" s="32" t="str">
        <f t="shared" si="11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 t="shared" si="6"/>
        <v/>
      </c>
      <c r="B97" s="31" t="str">
        <f t="shared" si="7"/>
        <v/>
      </c>
      <c r="C97" s="32" t="str">
        <f t="shared" si="8"/>
        <v/>
      </c>
      <c r="D97" s="32" t="str">
        <f t="shared" si="9"/>
        <v/>
      </c>
      <c r="E97" s="32" t="str">
        <f t="shared" si="10"/>
        <v/>
      </c>
      <c r="F97" s="32" t="str">
        <f t="shared" si="11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 t="shared" si="6"/>
        <v/>
      </c>
      <c r="B98" s="31" t="str">
        <f t="shared" si="7"/>
        <v/>
      </c>
      <c r="C98" s="32" t="str">
        <f t="shared" si="8"/>
        <v/>
      </c>
      <c r="D98" s="32" t="str">
        <f t="shared" si="9"/>
        <v/>
      </c>
      <c r="E98" s="32" t="str">
        <f t="shared" si="10"/>
        <v/>
      </c>
      <c r="F98" s="32" t="str">
        <f t="shared" si="11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 t="shared" si="6"/>
        <v/>
      </c>
      <c r="B99" s="31" t="str">
        <f t="shared" si="7"/>
        <v/>
      </c>
      <c r="C99" s="32" t="str">
        <f t="shared" si="8"/>
        <v/>
      </c>
      <c r="D99" s="32" t="str">
        <f t="shared" si="9"/>
        <v/>
      </c>
      <c r="E99" s="32" t="str">
        <f t="shared" si="10"/>
        <v/>
      </c>
      <c r="F99" s="32" t="str">
        <f t="shared" si="11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 t="shared" si="6"/>
        <v/>
      </c>
      <c r="B100" s="31" t="str">
        <f t="shared" si="7"/>
        <v/>
      </c>
      <c r="C100" s="32" t="str">
        <f t="shared" si="8"/>
        <v/>
      </c>
      <c r="D100" s="32" t="str">
        <f t="shared" si="9"/>
        <v/>
      </c>
      <c r="E100" s="32" t="str">
        <f t="shared" si="10"/>
        <v/>
      </c>
      <c r="F100" s="32" t="str">
        <f t="shared" si="11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 t="shared" si="6"/>
        <v/>
      </c>
      <c r="B101" s="31" t="str">
        <f t="shared" si="7"/>
        <v/>
      </c>
      <c r="C101" s="32" t="str">
        <f t="shared" si="8"/>
        <v/>
      </c>
      <c r="D101" s="32" t="str">
        <f t="shared" si="9"/>
        <v/>
      </c>
      <c r="E101" s="32" t="str">
        <f t="shared" si="10"/>
        <v/>
      </c>
      <c r="F101" s="32" t="str">
        <f t="shared" si="11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 t="shared" si="6"/>
        <v/>
      </c>
      <c r="B102" s="31" t="str">
        <f t="shared" si="7"/>
        <v/>
      </c>
      <c r="C102" s="32" t="str">
        <f t="shared" si="8"/>
        <v/>
      </c>
      <c r="D102" s="32" t="str">
        <f t="shared" si="9"/>
        <v/>
      </c>
      <c r="E102" s="32" t="str">
        <f t="shared" si="10"/>
        <v/>
      </c>
      <c r="F102" s="32" t="str">
        <f t="shared" si="11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 t="shared" si="6"/>
        <v/>
      </c>
      <c r="B103" s="31" t="str">
        <f t="shared" si="7"/>
        <v/>
      </c>
      <c r="C103" s="32" t="str">
        <f t="shared" si="8"/>
        <v/>
      </c>
      <c r="D103" s="32" t="str">
        <f t="shared" si="9"/>
        <v/>
      </c>
      <c r="E103" s="32" t="str">
        <f t="shared" si="10"/>
        <v/>
      </c>
      <c r="F103" s="32" t="str">
        <f t="shared" si="11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 t="shared" si="6"/>
        <v/>
      </c>
      <c r="B104" s="31" t="str">
        <f t="shared" si="7"/>
        <v/>
      </c>
      <c r="C104" s="32" t="str">
        <f t="shared" si="8"/>
        <v/>
      </c>
      <c r="D104" s="32" t="str">
        <f t="shared" si="9"/>
        <v/>
      </c>
      <c r="E104" s="32" t="str">
        <f t="shared" si="10"/>
        <v/>
      </c>
      <c r="F104" s="32" t="str">
        <f t="shared" si="11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 t="shared" si="6"/>
        <v/>
      </c>
      <c r="B105" s="31" t="str">
        <f t="shared" si="7"/>
        <v/>
      </c>
      <c r="C105" s="32" t="str">
        <f t="shared" si="8"/>
        <v/>
      </c>
      <c r="D105" s="32" t="str">
        <f t="shared" si="9"/>
        <v/>
      </c>
      <c r="E105" s="32" t="str">
        <f t="shared" si="10"/>
        <v/>
      </c>
      <c r="F105" s="32" t="str">
        <f t="shared" si="11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 t="shared" si="6"/>
        <v/>
      </c>
      <c r="B106" s="31" t="str">
        <f t="shared" si="7"/>
        <v/>
      </c>
      <c r="C106" s="32" t="str">
        <f t="shared" si="8"/>
        <v/>
      </c>
      <c r="D106" s="32" t="str">
        <f t="shared" si="9"/>
        <v/>
      </c>
      <c r="E106" s="32" t="str">
        <f t="shared" si="10"/>
        <v/>
      </c>
      <c r="F106" s="32" t="str">
        <f t="shared" si="11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 t="shared" si="6"/>
        <v/>
      </c>
      <c r="B107" s="31" t="str">
        <f t="shared" si="7"/>
        <v/>
      </c>
      <c r="C107" s="32" t="str">
        <f t="shared" si="8"/>
        <v/>
      </c>
      <c r="D107" s="32" t="str">
        <f t="shared" si="9"/>
        <v/>
      </c>
      <c r="E107" s="32" t="str">
        <f t="shared" si="10"/>
        <v/>
      </c>
      <c r="F107" s="32" t="str">
        <f t="shared" si="11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 t="shared" si="6"/>
        <v/>
      </c>
      <c r="B108" s="31" t="str">
        <f t="shared" si="7"/>
        <v/>
      </c>
      <c r="C108" s="32" t="str">
        <f t="shared" si="8"/>
        <v/>
      </c>
      <c r="D108" s="32" t="str">
        <f t="shared" si="9"/>
        <v/>
      </c>
      <c r="E108" s="32" t="str">
        <f t="shared" si="10"/>
        <v/>
      </c>
      <c r="F108" s="32" t="str">
        <f t="shared" si="11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 t="shared" si="6"/>
        <v/>
      </c>
      <c r="B109" s="31" t="str">
        <f t="shared" si="7"/>
        <v/>
      </c>
      <c r="C109" s="32" t="str">
        <f t="shared" si="8"/>
        <v/>
      </c>
      <c r="D109" s="32" t="str">
        <f t="shared" si="9"/>
        <v/>
      </c>
      <c r="E109" s="32" t="str">
        <f t="shared" si="10"/>
        <v/>
      </c>
      <c r="F109" s="32" t="str">
        <f t="shared" si="11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 t="shared" si="6"/>
        <v/>
      </c>
      <c r="B110" s="31" t="str">
        <f t="shared" si="7"/>
        <v/>
      </c>
      <c r="C110" s="32" t="str">
        <f t="shared" si="8"/>
        <v/>
      </c>
      <c r="D110" s="32" t="str">
        <f t="shared" si="9"/>
        <v/>
      </c>
      <c r="E110" s="32" t="str">
        <f t="shared" si="10"/>
        <v/>
      </c>
      <c r="F110" s="32" t="str">
        <f t="shared" si="11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 t="shared" si="6"/>
        <v/>
      </c>
      <c r="B111" s="31" t="str">
        <f t="shared" si="7"/>
        <v/>
      </c>
      <c r="C111" s="32" t="str">
        <f t="shared" si="8"/>
        <v/>
      </c>
      <c r="D111" s="32" t="str">
        <f t="shared" si="9"/>
        <v/>
      </c>
      <c r="E111" s="32" t="str">
        <f t="shared" si="10"/>
        <v/>
      </c>
      <c r="F111" s="32" t="str">
        <f t="shared" si="11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 t="shared" si="6"/>
        <v/>
      </c>
      <c r="B112" s="31" t="str">
        <f t="shared" si="7"/>
        <v/>
      </c>
      <c r="C112" s="32" t="str">
        <f t="shared" si="8"/>
        <v/>
      </c>
      <c r="D112" s="32" t="str">
        <f t="shared" si="9"/>
        <v/>
      </c>
      <c r="E112" s="32" t="str">
        <f t="shared" si="10"/>
        <v/>
      </c>
      <c r="F112" s="32" t="str">
        <f t="shared" si="11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 t="shared" si="6"/>
        <v/>
      </c>
      <c r="B113" s="31" t="str">
        <f t="shared" si="7"/>
        <v/>
      </c>
      <c r="C113" s="32" t="str">
        <f t="shared" si="8"/>
        <v/>
      </c>
      <c r="D113" s="32" t="str">
        <f t="shared" si="9"/>
        <v/>
      </c>
      <c r="E113" s="32" t="str">
        <f t="shared" si="10"/>
        <v/>
      </c>
      <c r="F113" s="32" t="str">
        <f t="shared" si="11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 t="shared" si="6"/>
        <v/>
      </c>
      <c r="B114" s="31" t="str">
        <f t="shared" si="7"/>
        <v/>
      </c>
      <c r="C114" s="32" t="str">
        <f t="shared" si="8"/>
        <v/>
      </c>
      <c r="D114" s="32" t="str">
        <f t="shared" si="9"/>
        <v/>
      </c>
      <c r="E114" s="32" t="str">
        <f t="shared" si="10"/>
        <v/>
      </c>
      <c r="F114" s="32" t="str">
        <f t="shared" si="11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 t="shared" si="6"/>
        <v/>
      </c>
      <c r="B115" s="31" t="str">
        <f t="shared" si="7"/>
        <v/>
      </c>
      <c r="C115" s="32" t="str">
        <f t="shared" si="8"/>
        <v/>
      </c>
      <c r="D115" s="32" t="str">
        <f t="shared" si="9"/>
        <v/>
      </c>
      <c r="E115" s="32" t="str">
        <f t="shared" si="10"/>
        <v/>
      </c>
      <c r="F115" s="32" t="str">
        <f t="shared" si="11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 t="shared" si="6"/>
        <v/>
      </c>
      <c r="B116" s="31" t="str">
        <f t="shared" si="7"/>
        <v/>
      </c>
      <c r="C116" s="32" t="str">
        <f t="shared" si="8"/>
        <v/>
      </c>
      <c r="D116" s="32" t="str">
        <f t="shared" si="9"/>
        <v/>
      </c>
      <c r="E116" s="32" t="str">
        <f t="shared" si="10"/>
        <v/>
      </c>
      <c r="F116" s="32" t="str">
        <f t="shared" si="11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 t="shared" si="6"/>
        <v/>
      </c>
      <c r="B117" s="31" t="str">
        <f t="shared" si="7"/>
        <v/>
      </c>
      <c r="C117" s="32" t="str">
        <f t="shared" si="8"/>
        <v/>
      </c>
      <c r="D117" s="32" t="str">
        <f t="shared" si="9"/>
        <v/>
      </c>
      <c r="E117" s="32" t="str">
        <f t="shared" si="10"/>
        <v/>
      </c>
      <c r="F117" s="32" t="str">
        <f t="shared" si="11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 t="shared" si="6"/>
        <v/>
      </c>
      <c r="B118" s="31" t="str">
        <f t="shared" si="7"/>
        <v/>
      </c>
      <c r="C118" s="32" t="str">
        <f t="shared" si="8"/>
        <v/>
      </c>
      <c r="D118" s="32" t="str">
        <f t="shared" si="9"/>
        <v/>
      </c>
      <c r="E118" s="32" t="str">
        <f t="shared" si="10"/>
        <v/>
      </c>
      <c r="F118" s="32" t="str">
        <f t="shared" si="11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 t="shared" si="6"/>
        <v/>
      </c>
      <c r="B119" s="31" t="str">
        <f t="shared" si="7"/>
        <v/>
      </c>
      <c r="C119" s="32" t="str">
        <f t="shared" si="8"/>
        <v/>
      </c>
      <c r="D119" s="32" t="str">
        <f t="shared" si="9"/>
        <v/>
      </c>
      <c r="E119" s="32" t="str">
        <f t="shared" si="10"/>
        <v/>
      </c>
      <c r="F119" s="32" t="str">
        <f t="shared" si="11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 t="shared" si="6"/>
        <v/>
      </c>
      <c r="B120" s="31" t="str">
        <f t="shared" si="7"/>
        <v/>
      </c>
      <c r="C120" s="32" t="str">
        <f t="shared" si="8"/>
        <v/>
      </c>
      <c r="D120" s="32" t="str">
        <f t="shared" si="9"/>
        <v/>
      </c>
      <c r="E120" s="32" t="str">
        <f t="shared" si="10"/>
        <v/>
      </c>
      <c r="F120" s="32" t="str">
        <f t="shared" si="11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 t="shared" si="6"/>
        <v/>
      </c>
      <c r="B121" s="31" t="str">
        <f t="shared" si="7"/>
        <v/>
      </c>
      <c r="C121" s="32" t="str">
        <f t="shared" si="8"/>
        <v/>
      </c>
      <c r="D121" s="32" t="str">
        <f t="shared" si="9"/>
        <v/>
      </c>
      <c r="E121" s="32" t="str">
        <f t="shared" si="10"/>
        <v/>
      </c>
      <c r="F121" s="32" t="str">
        <f t="shared" si="11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 t="shared" si="6"/>
        <v/>
      </c>
      <c r="B122" s="31" t="str">
        <f t="shared" si="7"/>
        <v/>
      </c>
      <c r="C122" s="32" t="str">
        <f t="shared" si="8"/>
        <v/>
      </c>
      <c r="D122" s="32" t="str">
        <f t="shared" si="9"/>
        <v/>
      </c>
      <c r="E122" s="32" t="str">
        <f t="shared" si="10"/>
        <v/>
      </c>
      <c r="F122" s="32" t="str">
        <f t="shared" si="11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 t="shared" si="6"/>
        <v/>
      </c>
      <c r="B123" s="31" t="str">
        <f t="shared" si="7"/>
        <v/>
      </c>
      <c r="C123" s="32" t="str">
        <f t="shared" si="8"/>
        <v/>
      </c>
      <c r="D123" s="32" t="str">
        <f t="shared" si="9"/>
        <v/>
      </c>
      <c r="E123" s="32" t="str">
        <f t="shared" si="10"/>
        <v/>
      </c>
      <c r="F123" s="32" t="str">
        <f t="shared" si="11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 t="shared" si="6"/>
        <v/>
      </c>
      <c r="B124" s="31" t="str">
        <f t="shared" si="7"/>
        <v/>
      </c>
      <c r="C124" s="32" t="str">
        <f t="shared" si="8"/>
        <v/>
      </c>
      <c r="D124" s="32" t="str">
        <f t="shared" si="9"/>
        <v/>
      </c>
      <c r="E124" s="32" t="str">
        <f t="shared" si="10"/>
        <v/>
      </c>
      <c r="F124" s="32" t="str">
        <f t="shared" si="11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 t="shared" si="6"/>
        <v/>
      </c>
      <c r="B125" s="31" t="str">
        <f t="shared" si="7"/>
        <v/>
      </c>
      <c r="C125" s="32" t="str">
        <f t="shared" si="8"/>
        <v/>
      </c>
      <c r="D125" s="32" t="str">
        <f t="shared" si="9"/>
        <v/>
      </c>
      <c r="E125" s="32" t="str">
        <f t="shared" si="10"/>
        <v/>
      </c>
      <c r="F125" s="32" t="str">
        <f t="shared" si="11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 t="shared" si="6"/>
        <v/>
      </c>
      <c r="B126" s="31" t="str">
        <f t="shared" si="7"/>
        <v/>
      </c>
      <c r="C126" s="32" t="str">
        <f t="shared" si="8"/>
        <v/>
      </c>
      <c r="D126" s="32" t="str">
        <f t="shared" si="9"/>
        <v/>
      </c>
      <c r="E126" s="32" t="str">
        <f t="shared" si="10"/>
        <v/>
      </c>
      <c r="F126" s="32" t="str">
        <f t="shared" si="11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 t="shared" si="6"/>
        <v/>
      </c>
      <c r="B127" s="31" t="str">
        <f t="shared" si="7"/>
        <v/>
      </c>
      <c r="C127" s="32" t="str">
        <f t="shared" si="8"/>
        <v/>
      </c>
      <c r="D127" s="32" t="str">
        <f t="shared" si="9"/>
        <v/>
      </c>
      <c r="E127" s="32" t="str">
        <f t="shared" si="10"/>
        <v/>
      </c>
      <c r="F127" s="32" t="str">
        <f t="shared" si="11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 t="shared" si="6"/>
        <v/>
      </c>
      <c r="B128" s="31" t="str">
        <f t="shared" si="7"/>
        <v/>
      </c>
      <c r="C128" s="32" t="str">
        <f t="shared" si="8"/>
        <v/>
      </c>
      <c r="D128" s="32" t="str">
        <f t="shared" si="9"/>
        <v/>
      </c>
      <c r="E128" s="32" t="str">
        <f t="shared" si="10"/>
        <v/>
      </c>
      <c r="F128" s="32" t="str">
        <f t="shared" si="11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 t="shared" si="6"/>
        <v/>
      </c>
      <c r="B129" s="31" t="str">
        <f t="shared" si="7"/>
        <v/>
      </c>
      <c r="C129" s="32" t="str">
        <f t="shared" si="8"/>
        <v/>
      </c>
      <c r="D129" s="32" t="str">
        <f t="shared" si="9"/>
        <v/>
      </c>
      <c r="E129" s="32" t="str">
        <f t="shared" si="10"/>
        <v/>
      </c>
      <c r="F129" s="32" t="str">
        <f t="shared" si="11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 t="shared" si="6"/>
        <v/>
      </c>
      <c r="B130" s="31" t="str">
        <f t="shared" si="7"/>
        <v/>
      </c>
      <c r="C130" s="32" t="str">
        <f t="shared" si="8"/>
        <v/>
      </c>
      <c r="D130" s="32" t="str">
        <f t="shared" si="9"/>
        <v/>
      </c>
      <c r="E130" s="32" t="str">
        <f t="shared" si="10"/>
        <v/>
      </c>
      <c r="F130" s="32" t="str">
        <f t="shared" si="11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 t="shared" si="6"/>
        <v/>
      </c>
      <c r="B131" s="31" t="str">
        <f t="shared" si="7"/>
        <v/>
      </c>
      <c r="C131" s="32" t="str">
        <f t="shared" si="8"/>
        <v/>
      </c>
      <c r="D131" s="32" t="str">
        <f t="shared" si="9"/>
        <v/>
      </c>
      <c r="E131" s="32" t="str">
        <f t="shared" si="10"/>
        <v/>
      </c>
      <c r="F131" s="32" t="str">
        <f t="shared" si="11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 t="shared" si="6"/>
        <v/>
      </c>
      <c r="B132" s="31" t="str">
        <f t="shared" si="7"/>
        <v/>
      </c>
      <c r="C132" s="32" t="str">
        <f t="shared" si="8"/>
        <v/>
      </c>
      <c r="D132" s="32" t="str">
        <f t="shared" si="9"/>
        <v/>
      </c>
      <c r="E132" s="32" t="str">
        <f t="shared" si="10"/>
        <v/>
      </c>
      <c r="F132" s="32" t="str">
        <f t="shared" si="11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 t="shared" si="6"/>
        <v/>
      </c>
      <c r="B133" s="31" t="str">
        <f t="shared" si="7"/>
        <v/>
      </c>
      <c r="C133" s="32" t="str">
        <f t="shared" si="8"/>
        <v/>
      </c>
      <c r="D133" s="32" t="str">
        <f t="shared" si="9"/>
        <v/>
      </c>
      <c r="E133" s="32" t="str">
        <f t="shared" si="10"/>
        <v/>
      </c>
      <c r="F133" s="32" t="str">
        <f t="shared" si="11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 t="shared" si="6"/>
        <v/>
      </c>
      <c r="B134" s="31" t="str">
        <f t="shared" si="7"/>
        <v/>
      </c>
      <c r="C134" s="32" t="str">
        <f t="shared" si="8"/>
        <v/>
      </c>
      <c r="D134" s="32" t="str">
        <f t="shared" si="9"/>
        <v/>
      </c>
      <c r="E134" s="32" t="str">
        <f t="shared" si="10"/>
        <v/>
      </c>
      <c r="F134" s="32" t="str">
        <f t="shared" si="11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 t="shared" si="6"/>
        <v/>
      </c>
      <c r="B135" s="31" t="str">
        <f t="shared" si="7"/>
        <v/>
      </c>
      <c r="C135" s="32" t="str">
        <f t="shared" si="8"/>
        <v/>
      </c>
      <c r="D135" s="32" t="str">
        <f t="shared" si="9"/>
        <v/>
      </c>
      <c r="E135" s="32" t="str">
        <f t="shared" si="10"/>
        <v/>
      </c>
      <c r="F135" s="32" t="str">
        <f t="shared" si="11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 t="shared" si="6"/>
        <v/>
      </c>
      <c r="B136" s="31" t="str">
        <f t="shared" si="7"/>
        <v/>
      </c>
      <c r="C136" s="32" t="str">
        <f t="shared" si="8"/>
        <v/>
      </c>
      <c r="D136" s="32" t="str">
        <f t="shared" si="9"/>
        <v/>
      </c>
      <c r="E136" s="32" t="str">
        <f t="shared" si="10"/>
        <v/>
      </c>
      <c r="F136" s="32" t="str">
        <f t="shared" si="11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 t="shared" si="6"/>
        <v/>
      </c>
      <c r="B137" s="31" t="str">
        <f t="shared" si="7"/>
        <v/>
      </c>
      <c r="C137" s="32" t="str">
        <f t="shared" si="8"/>
        <v/>
      </c>
      <c r="D137" s="32" t="str">
        <f t="shared" si="9"/>
        <v/>
      </c>
      <c r="E137" s="32" t="str">
        <f t="shared" si="10"/>
        <v/>
      </c>
      <c r="F137" s="32" t="str">
        <f t="shared" si="11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 t="shared" si="6"/>
        <v/>
      </c>
      <c r="B138" s="31" t="str">
        <f t="shared" si="7"/>
        <v/>
      </c>
      <c r="C138" s="32" t="str">
        <f t="shared" si="8"/>
        <v/>
      </c>
      <c r="D138" s="32" t="str">
        <f t="shared" si="9"/>
        <v/>
      </c>
      <c r="E138" s="32" t="str">
        <f t="shared" si="10"/>
        <v/>
      </c>
      <c r="F138" s="32" t="str">
        <f t="shared" si="11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 t="shared" si="6"/>
        <v/>
      </c>
      <c r="B139" s="31" t="str">
        <f t="shared" si="7"/>
        <v/>
      </c>
      <c r="C139" s="32" t="str">
        <f t="shared" si="8"/>
        <v/>
      </c>
      <c r="D139" s="32" t="str">
        <f t="shared" si="9"/>
        <v/>
      </c>
      <c r="E139" s="32" t="str">
        <f t="shared" si="10"/>
        <v/>
      </c>
      <c r="F139" s="32" t="str">
        <f t="shared" si="11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 t="shared" si="6"/>
        <v/>
      </c>
      <c r="B140" s="31" t="str">
        <f t="shared" si="7"/>
        <v/>
      </c>
      <c r="C140" s="32" t="str">
        <f t="shared" si="8"/>
        <v/>
      </c>
      <c r="D140" s="32" t="str">
        <f t="shared" si="9"/>
        <v/>
      </c>
      <c r="E140" s="32" t="str">
        <f t="shared" si="10"/>
        <v/>
      </c>
      <c r="F140" s="32" t="str">
        <f t="shared" si="11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 t="shared" si="6"/>
        <v/>
      </c>
      <c r="B141" s="31" t="str">
        <f t="shared" si="7"/>
        <v/>
      </c>
      <c r="C141" s="32" t="str">
        <f t="shared" si="8"/>
        <v/>
      </c>
      <c r="D141" s="32" t="str">
        <f t="shared" si="9"/>
        <v/>
      </c>
      <c r="E141" s="32" t="str">
        <f t="shared" si="10"/>
        <v/>
      </c>
      <c r="F141" s="32" t="str">
        <f t="shared" si="11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 t="shared" si="6"/>
        <v/>
      </c>
      <c r="B142" s="31" t="str">
        <f t="shared" si="7"/>
        <v/>
      </c>
      <c r="C142" s="32" t="str">
        <f t="shared" si="8"/>
        <v/>
      </c>
      <c r="D142" s="32" t="str">
        <f t="shared" si="9"/>
        <v/>
      </c>
      <c r="E142" s="32" t="str">
        <f t="shared" si="10"/>
        <v/>
      </c>
      <c r="F142" s="32" t="str">
        <f t="shared" si="11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 t="shared" ref="A143:A206" si="12">IF(controllo_valori_sem*controllo_numero_rate_sem,num_progr_rata_sem,"")</f>
        <v/>
      </c>
      <c r="B143" s="31" t="str">
        <f t="shared" ref="B143:B206" si="13">IF(controllo_valori_sem*controllo_numero_rate_sem,DATE(YEAR(data_inizio_sem),MONTH(data_inizio_sem)+num_progr_rata_sem,DAY(data_inizio_sem)),"")</f>
        <v/>
      </c>
      <c r="C143" s="32" t="str">
        <f t="shared" ref="C143:C206" si="14">IF(controllo_valori_sem*controllo_numero_rate_sem,rata_mensile_sem,"")</f>
        <v/>
      </c>
      <c r="D143" s="32" t="str">
        <f t="shared" ref="D143:D206" si="15">IF(controllo_valori_sem*controllo_numero_rate_sem,-PPMT(tasso_sem/2,num_progr_rata_sem,durata_mesi_sem,importo_prestito_sem),"")</f>
        <v/>
      </c>
      <c r="E143" s="32" t="str">
        <f t="shared" ref="E143:E206" si="16">IF(controllo_valori_sem*controllo_numero_rate_sem,-IPMT(tasso_sem/2,num_progr_rata_sem,durata_mesi_sem,importo_prestito_sem),"")</f>
        <v/>
      </c>
      <c r="F143" s="32" t="str">
        <f t="shared" ref="F143:F206" si="17">IF(controllo_valori_sem*controllo_numero_rate_sem,-FV(tasso_sem/2,num_progr_rata_sem,-rata_mensile_sem,importo_prestito_sem),"")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 t="shared" si="12"/>
        <v/>
      </c>
      <c r="B144" s="31" t="str">
        <f t="shared" si="13"/>
        <v/>
      </c>
      <c r="C144" s="32" t="str">
        <f t="shared" si="14"/>
        <v/>
      </c>
      <c r="D144" s="32" t="str">
        <f t="shared" si="15"/>
        <v/>
      </c>
      <c r="E144" s="32" t="str">
        <f t="shared" si="16"/>
        <v/>
      </c>
      <c r="F144" s="32" t="str">
        <f t="shared" si="17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 t="shared" si="12"/>
        <v/>
      </c>
      <c r="B145" s="31" t="str">
        <f t="shared" si="13"/>
        <v/>
      </c>
      <c r="C145" s="32" t="str">
        <f t="shared" si="14"/>
        <v/>
      </c>
      <c r="D145" s="32" t="str">
        <f t="shared" si="15"/>
        <v/>
      </c>
      <c r="E145" s="32" t="str">
        <f t="shared" si="16"/>
        <v/>
      </c>
      <c r="F145" s="32" t="str">
        <f t="shared" si="17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 t="shared" si="12"/>
        <v/>
      </c>
      <c r="B146" s="31" t="str">
        <f t="shared" si="13"/>
        <v/>
      </c>
      <c r="C146" s="32" t="str">
        <f t="shared" si="14"/>
        <v/>
      </c>
      <c r="D146" s="32" t="str">
        <f t="shared" si="15"/>
        <v/>
      </c>
      <c r="E146" s="32" t="str">
        <f t="shared" si="16"/>
        <v/>
      </c>
      <c r="F146" s="32" t="str">
        <f t="shared" si="17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 t="shared" si="12"/>
        <v/>
      </c>
      <c r="B147" s="31" t="str">
        <f t="shared" si="13"/>
        <v/>
      </c>
      <c r="C147" s="32" t="str">
        <f t="shared" si="14"/>
        <v/>
      </c>
      <c r="D147" s="32" t="str">
        <f t="shared" si="15"/>
        <v/>
      </c>
      <c r="E147" s="32" t="str">
        <f t="shared" si="16"/>
        <v/>
      </c>
      <c r="F147" s="32" t="str">
        <f t="shared" si="17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 t="shared" si="12"/>
        <v/>
      </c>
      <c r="B148" s="31" t="str">
        <f t="shared" si="13"/>
        <v/>
      </c>
      <c r="C148" s="32" t="str">
        <f t="shared" si="14"/>
        <v/>
      </c>
      <c r="D148" s="32" t="str">
        <f t="shared" si="15"/>
        <v/>
      </c>
      <c r="E148" s="32" t="str">
        <f t="shared" si="16"/>
        <v/>
      </c>
      <c r="F148" s="32" t="str">
        <f t="shared" si="17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 t="shared" si="12"/>
        <v/>
      </c>
      <c r="B149" s="31" t="str">
        <f t="shared" si="13"/>
        <v/>
      </c>
      <c r="C149" s="32" t="str">
        <f t="shared" si="14"/>
        <v/>
      </c>
      <c r="D149" s="32" t="str">
        <f t="shared" si="15"/>
        <v/>
      </c>
      <c r="E149" s="32" t="str">
        <f t="shared" si="16"/>
        <v/>
      </c>
      <c r="F149" s="32" t="str">
        <f t="shared" si="17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 t="shared" si="12"/>
        <v/>
      </c>
      <c r="B150" s="31" t="str">
        <f t="shared" si="13"/>
        <v/>
      </c>
      <c r="C150" s="32" t="str">
        <f t="shared" si="14"/>
        <v/>
      </c>
      <c r="D150" s="32" t="str">
        <f t="shared" si="15"/>
        <v/>
      </c>
      <c r="E150" s="32" t="str">
        <f t="shared" si="16"/>
        <v/>
      </c>
      <c r="F150" s="32" t="str">
        <f t="shared" si="17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 t="shared" si="12"/>
        <v/>
      </c>
      <c r="B151" s="31" t="str">
        <f t="shared" si="13"/>
        <v/>
      </c>
      <c r="C151" s="32" t="str">
        <f t="shared" si="14"/>
        <v/>
      </c>
      <c r="D151" s="32" t="str">
        <f t="shared" si="15"/>
        <v/>
      </c>
      <c r="E151" s="32" t="str">
        <f t="shared" si="16"/>
        <v/>
      </c>
      <c r="F151" s="32" t="str">
        <f t="shared" si="17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 t="shared" si="12"/>
        <v/>
      </c>
      <c r="B152" s="31" t="str">
        <f t="shared" si="13"/>
        <v/>
      </c>
      <c r="C152" s="32" t="str">
        <f t="shared" si="14"/>
        <v/>
      </c>
      <c r="D152" s="32" t="str">
        <f t="shared" si="15"/>
        <v/>
      </c>
      <c r="E152" s="32" t="str">
        <f t="shared" si="16"/>
        <v/>
      </c>
      <c r="F152" s="32" t="str">
        <f t="shared" si="17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 t="shared" si="12"/>
        <v/>
      </c>
      <c r="B153" s="31" t="str">
        <f t="shared" si="13"/>
        <v/>
      </c>
      <c r="C153" s="32" t="str">
        <f t="shared" si="14"/>
        <v/>
      </c>
      <c r="D153" s="32" t="str">
        <f t="shared" si="15"/>
        <v/>
      </c>
      <c r="E153" s="32" t="str">
        <f t="shared" si="16"/>
        <v/>
      </c>
      <c r="F153" s="32" t="str">
        <f t="shared" si="17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 t="shared" si="12"/>
        <v/>
      </c>
      <c r="B154" s="31" t="str">
        <f t="shared" si="13"/>
        <v/>
      </c>
      <c r="C154" s="32" t="str">
        <f t="shared" si="14"/>
        <v/>
      </c>
      <c r="D154" s="32" t="str">
        <f t="shared" si="15"/>
        <v/>
      </c>
      <c r="E154" s="32" t="str">
        <f t="shared" si="16"/>
        <v/>
      </c>
      <c r="F154" s="32" t="str">
        <f t="shared" si="17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 t="shared" si="12"/>
        <v/>
      </c>
      <c r="B155" s="31" t="str">
        <f t="shared" si="13"/>
        <v/>
      </c>
      <c r="C155" s="32" t="str">
        <f t="shared" si="14"/>
        <v/>
      </c>
      <c r="D155" s="32" t="str">
        <f t="shared" si="15"/>
        <v/>
      </c>
      <c r="E155" s="32" t="str">
        <f t="shared" si="16"/>
        <v/>
      </c>
      <c r="F155" s="32" t="str">
        <f t="shared" si="17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 t="shared" si="12"/>
        <v/>
      </c>
      <c r="B156" s="31" t="str">
        <f t="shared" si="13"/>
        <v/>
      </c>
      <c r="C156" s="32" t="str">
        <f t="shared" si="14"/>
        <v/>
      </c>
      <c r="D156" s="32" t="str">
        <f t="shared" si="15"/>
        <v/>
      </c>
      <c r="E156" s="32" t="str">
        <f t="shared" si="16"/>
        <v/>
      </c>
      <c r="F156" s="32" t="str">
        <f t="shared" si="17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 t="shared" si="12"/>
        <v/>
      </c>
      <c r="B157" s="31" t="str">
        <f t="shared" si="13"/>
        <v/>
      </c>
      <c r="C157" s="32" t="str">
        <f t="shared" si="14"/>
        <v/>
      </c>
      <c r="D157" s="32" t="str">
        <f t="shared" si="15"/>
        <v/>
      </c>
      <c r="E157" s="32" t="str">
        <f t="shared" si="16"/>
        <v/>
      </c>
      <c r="F157" s="32" t="str">
        <f t="shared" si="17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 t="shared" si="12"/>
        <v/>
      </c>
      <c r="B158" s="31" t="str">
        <f t="shared" si="13"/>
        <v/>
      </c>
      <c r="C158" s="32" t="str">
        <f t="shared" si="14"/>
        <v/>
      </c>
      <c r="D158" s="32" t="str">
        <f t="shared" si="15"/>
        <v/>
      </c>
      <c r="E158" s="32" t="str">
        <f t="shared" si="16"/>
        <v/>
      </c>
      <c r="F158" s="32" t="str">
        <f t="shared" si="17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 t="shared" si="12"/>
        <v/>
      </c>
      <c r="B159" s="31" t="str">
        <f t="shared" si="13"/>
        <v/>
      </c>
      <c r="C159" s="32" t="str">
        <f t="shared" si="14"/>
        <v/>
      </c>
      <c r="D159" s="32" t="str">
        <f t="shared" si="15"/>
        <v/>
      </c>
      <c r="E159" s="32" t="str">
        <f t="shared" si="16"/>
        <v/>
      </c>
      <c r="F159" s="32" t="str">
        <f t="shared" si="17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 t="shared" si="12"/>
        <v/>
      </c>
      <c r="B160" s="31" t="str">
        <f t="shared" si="13"/>
        <v/>
      </c>
      <c r="C160" s="32" t="str">
        <f t="shared" si="14"/>
        <v/>
      </c>
      <c r="D160" s="32" t="str">
        <f t="shared" si="15"/>
        <v/>
      </c>
      <c r="E160" s="32" t="str">
        <f t="shared" si="16"/>
        <v/>
      </c>
      <c r="F160" s="32" t="str">
        <f t="shared" si="17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 t="shared" si="12"/>
        <v/>
      </c>
      <c r="B161" s="31" t="str">
        <f t="shared" si="13"/>
        <v/>
      </c>
      <c r="C161" s="32" t="str">
        <f t="shared" si="14"/>
        <v/>
      </c>
      <c r="D161" s="32" t="str">
        <f t="shared" si="15"/>
        <v/>
      </c>
      <c r="E161" s="32" t="str">
        <f t="shared" si="16"/>
        <v/>
      </c>
      <c r="F161" s="32" t="str">
        <f t="shared" si="17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 t="shared" si="12"/>
        <v/>
      </c>
      <c r="B162" s="31" t="str">
        <f t="shared" si="13"/>
        <v/>
      </c>
      <c r="C162" s="32" t="str">
        <f t="shared" si="14"/>
        <v/>
      </c>
      <c r="D162" s="32" t="str">
        <f t="shared" si="15"/>
        <v/>
      </c>
      <c r="E162" s="32" t="str">
        <f t="shared" si="16"/>
        <v/>
      </c>
      <c r="F162" s="32" t="str">
        <f t="shared" si="17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 t="shared" si="12"/>
        <v/>
      </c>
      <c r="B163" s="31" t="str">
        <f t="shared" si="13"/>
        <v/>
      </c>
      <c r="C163" s="32" t="str">
        <f t="shared" si="14"/>
        <v/>
      </c>
      <c r="D163" s="32" t="str">
        <f t="shared" si="15"/>
        <v/>
      </c>
      <c r="E163" s="32" t="str">
        <f t="shared" si="16"/>
        <v/>
      </c>
      <c r="F163" s="32" t="str">
        <f t="shared" si="17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 t="shared" si="12"/>
        <v/>
      </c>
      <c r="B164" s="31" t="str">
        <f t="shared" si="13"/>
        <v/>
      </c>
      <c r="C164" s="32" t="str">
        <f t="shared" si="14"/>
        <v/>
      </c>
      <c r="D164" s="32" t="str">
        <f t="shared" si="15"/>
        <v/>
      </c>
      <c r="E164" s="32" t="str">
        <f t="shared" si="16"/>
        <v/>
      </c>
      <c r="F164" s="32" t="str">
        <f t="shared" si="17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 t="shared" si="12"/>
        <v/>
      </c>
      <c r="B165" s="31" t="str">
        <f t="shared" si="13"/>
        <v/>
      </c>
      <c r="C165" s="32" t="str">
        <f t="shared" si="14"/>
        <v/>
      </c>
      <c r="D165" s="32" t="str">
        <f t="shared" si="15"/>
        <v/>
      </c>
      <c r="E165" s="32" t="str">
        <f t="shared" si="16"/>
        <v/>
      </c>
      <c r="F165" s="32" t="str">
        <f t="shared" si="17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 t="shared" si="12"/>
        <v/>
      </c>
      <c r="B166" s="31" t="str">
        <f t="shared" si="13"/>
        <v/>
      </c>
      <c r="C166" s="32" t="str">
        <f t="shared" si="14"/>
        <v/>
      </c>
      <c r="D166" s="32" t="str">
        <f t="shared" si="15"/>
        <v/>
      </c>
      <c r="E166" s="32" t="str">
        <f t="shared" si="16"/>
        <v/>
      </c>
      <c r="F166" s="32" t="str">
        <f t="shared" si="17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 t="shared" si="12"/>
        <v/>
      </c>
      <c r="B167" s="31" t="str">
        <f t="shared" si="13"/>
        <v/>
      </c>
      <c r="C167" s="32" t="str">
        <f t="shared" si="14"/>
        <v/>
      </c>
      <c r="D167" s="32" t="str">
        <f t="shared" si="15"/>
        <v/>
      </c>
      <c r="E167" s="32" t="str">
        <f t="shared" si="16"/>
        <v/>
      </c>
      <c r="F167" s="32" t="str">
        <f t="shared" si="17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 t="shared" si="12"/>
        <v/>
      </c>
      <c r="B168" s="31" t="str">
        <f t="shared" si="13"/>
        <v/>
      </c>
      <c r="C168" s="32" t="str">
        <f t="shared" si="14"/>
        <v/>
      </c>
      <c r="D168" s="32" t="str">
        <f t="shared" si="15"/>
        <v/>
      </c>
      <c r="E168" s="32" t="str">
        <f t="shared" si="16"/>
        <v/>
      </c>
      <c r="F168" s="32" t="str">
        <f t="shared" si="17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 t="shared" si="12"/>
        <v/>
      </c>
      <c r="B169" s="31" t="str">
        <f t="shared" si="13"/>
        <v/>
      </c>
      <c r="C169" s="32" t="str">
        <f t="shared" si="14"/>
        <v/>
      </c>
      <c r="D169" s="32" t="str">
        <f t="shared" si="15"/>
        <v/>
      </c>
      <c r="E169" s="32" t="str">
        <f t="shared" si="16"/>
        <v/>
      </c>
      <c r="F169" s="32" t="str">
        <f t="shared" si="17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 t="shared" si="12"/>
        <v/>
      </c>
      <c r="B170" s="31" t="str">
        <f t="shared" si="13"/>
        <v/>
      </c>
      <c r="C170" s="32" t="str">
        <f t="shared" si="14"/>
        <v/>
      </c>
      <c r="D170" s="32" t="str">
        <f t="shared" si="15"/>
        <v/>
      </c>
      <c r="E170" s="32" t="str">
        <f t="shared" si="16"/>
        <v/>
      </c>
      <c r="F170" s="32" t="str">
        <f t="shared" si="17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 t="shared" si="12"/>
        <v/>
      </c>
      <c r="B171" s="31" t="str">
        <f t="shared" si="13"/>
        <v/>
      </c>
      <c r="C171" s="32" t="str">
        <f t="shared" si="14"/>
        <v/>
      </c>
      <c r="D171" s="32" t="str">
        <f t="shared" si="15"/>
        <v/>
      </c>
      <c r="E171" s="32" t="str">
        <f t="shared" si="16"/>
        <v/>
      </c>
      <c r="F171" s="32" t="str">
        <f t="shared" si="17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 t="shared" si="12"/>
        <v/>
      </c>
      <c r="B172" s="31" t="str">
        <f t="shared" si="13"/>
        <v/>
      </c>
      <c r="C172" s="32" t="str">
        <f t="shared" si="14"/>
        <v/>
      </c>
      <c r="D172" s="32" t="str">
        <f t="shared" si="15"/>
        <v/>
      </c>
      <c r="E172" s="32" t="str">
        <f t="shared" si="16"/>
        <v/>
      </c>
      <c r="F172" s="32" t="str">
        <f t="shared" si="17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 t="shared" si="12"/>
        <v/>
      </c>
      <c r="B173" s="31" t="str">
        <f t="shared" si="13"/>
        <v/>
      </c>
      <c r="C173" s="32" t="str">
        <f t="shared" si="14"/>
        <v/>
      </c>
      <c r="D173" s="32" t="str">
        <f t="shared" si="15"/>
        <v/>
      </c>
      <c r="E173" s="32" t="str">
        <f t="shared" si="16"/>
        <v/>
      </c>
      <c r="F173" s="32" t="str">
        <f t="shared" si="17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 t="shared" si="12"/>
        <v/>
      </c>
      <c r="B174" s="31" t="str">
        <f t="shared" si="13"/>
        <v/>
      </c>
      <c r="C174" s="32" t="str">
        <f t="shared" si="14"/>
        <v/>
      </c>
      <c r="D174" s="32" t="str">
        <f t="shared" si="15"/>
        <v/>
      </c>
      <c r="E174" s="32" t="str">
        <f t="shared" si="16"/>
        <v/>
      </c>
      <c r="F174" s="32" t="str">
        <f t="shared" si="17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 t="shared" si="12"/>
        <v/>
      </c>
      <c r="B175" s="31" t="str">
        <f t="shared" si="13"/>
        <v/>
      </c>
      <c r="C175" s="32" t="str">
        <f t="shared" si="14"/>
        <v/>
      </c>
      <c r="D175" s="32" t="str">
        <f t="shared" si="15"/>
        <v/>
      </c>
      <c r="E175" s="32" t="str">
        <f t="shared" si="16"/>
        <v/>
      </c>
      <c r="F175" s="32" t="str">
        <f t="shared" si="17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 t="shared" si="12"/>
        <v/>
      </c>
      <c r="B176" s="31" t="str">
        <f t="shared" si="13"/>
        <v/>
      </c>
      <c r="C176" s="32" t="str">
        <f t="shared" si="14"/>
        <v/>
      </c>
      <c r="D176" s="32" t="str">
        <f t="shared" si="15"/>
        <v/>
      </c>
      <c r="E176" s="32" t="str">
        <f t="shared" si="16"/>
        <v/>
      </c>
      <c r="F176" s="32" t="str">
        <f t="shared" si="17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 t="shared" si="12"/>
        <v/>
      </c>
      <c r="B177" s="31" t="str">
        <f t="shared" si="13"/>
        <v/>
      </c>
      <c r="C177" s="32" t="str">
        <f t="shared" si="14"/>
        <v/>
      </c>
      <c r="D177" s="32" t="str">
        <f t="shared" si="15"/>
        <v/>
      </c>
      <c r="E177" s="32" t="str">
        <f t="shared" si="16"/>
        <v/>
      </c>
      <c r="F177" s="32" t="str">
        <f t="shared" si="17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 t="shared" si="12"/>
        <v/>
      </c>
      <c r="B178" s="31" t="str">
        <f t="shared" si="13"/>
        <v/>
      </c>
      <c r="C178" s="32" t="str">
        <f t="shared" si="14"/>
        <v/>
      </c>
      <c r="D178" s="32" t="str">
        <f t="shared" si="15"/>
        <v/>
      </c>
      <c r="E178" s="32" t="str">
        <f t="shared" si="16"/>
        <v/>
      </c>
      <c r="F178" s="32" t="str">
        <f t="shared" si="17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 t="shared" si="12"/>
        <v/>
      </c>
      <c r="B179" s="31" t="str">
        <f t="shared" si="13"/>
        <v/>
      </c>
      <c r="C179" s="32" t="str">
        <f t="shared" si="14"/>
        <v/>
      </c>
      <c r="D179" s="32" t="str">
        <f t="shared" si="15"/>
        <v/>
      </c>
      <c r="E179" s="32" t="str">
        <f t="shared" si="16"/>
        <v/>
      </c>
      <c r="F179" s="32" t="str">
        <f t="shared" si="17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 t="shared" si="12"/>
        <v/>
      </c>
      <c r="B180" s="31" t="str">
        <f t="shared" si="13"/>
        <v/>
      </c>
      <c r="C180" s="32" t="str">
        <f t="shared" si="14"/>
        <v/>
      </c>
      <c r="D180" s="32" t="str">
        <f t="shared" si="15"/>
        <v/>
      </c>
      <c r="E180" s="32" t="str">
        <f t="shared" si="16"/>
        <v/>
      </c>
      <c r="F180" s="32" t="str">
        <f t="shared" si="17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 t="shared" si="12"/>
        <v/>
      </c>
      <c r="B181" s="31" t="str">
        <f t="shared" si="13"/>
        <v/>
      </c>
      <c r="C181" s="32" t="str">
        <f t="shared" si="14"/>
        <v/>
      </c>
      <c r="D181" s="32" t="str">
        <f t="shared" si="15"/>
        <v/>
      </c>
      <c r="E181" s="32" t="str">
        <f t="shared" si="16"/>
        <v/>
      </c>
      <c r="F181" s="32" t="str">
        <f t="shared" si="17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 t="shared" si="12"/>
        <v/>
      </c>
      <c r="B182" s="31" t="str">
        <f t="shared" si="13"/>
        <v/>
      </c>
      <c r="C182" s="32" t="str">
        <f t="shared" si="14"/>
        <v/>
      </c>
      <c r="D182" s="32" t="str">
        <f t="shared" si="15"/>
        <v/>
      </c>
      <c r="E182" s="32" t="str">
        <f t="shared" si="16"/>
        <v/>
      </c>
      <c r="F182" s="32" t="str">
        <f t="shared" si="17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 t="shared" si="12"/>
        <v/>
      </c>
      <c r="B183" s="31" t="str">
        <f t="shared" si="13"/>
        <v/>
      </c>
      <c r="C183" s="32" t="str">
        <f t="shared" si="14"/>
        <v/>
      </c>
      <c r="D183" s="32" t="str">
        <f t="shared" si="15"/>
        <v/>
      </c>
      <c r="E183" s="32" t="str">
        <f t="shared" si="16"/>
        <v/>
      </c>
      <c r="F183" s="32" t="str">
        <f t="shared" si="17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 t="shared" si="12"/>
        <v/>
      </c>
      <c r="B184" s="31" t="str">
        <f t="shared" si="13"/>
        <v/>
      </c>
      <c r="C184" s="32" t="str">
        <f t="shared" si="14"/>
        <v/>
      </c>
      <c r="D184" s="32" t="str">
        <f t="shared" si="15"/>
        <v/>
      </c>
      <c r="E184" s="32" t="str">
        <f t="shared" si="16"/>
        <v/>
      </c>
      <c r="F184" s="32" t="str">
        <f t="shared" si="17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 t="shared" si="12"/>
        <v/>
      </c>
      <c r="B185" s="31" t="str">
        <f t="shared" si="13"/>
        <v/>
      </c>
      <c r="C185" s="32" t="str">
        <f t="shared" si="14"/>
        <v/>
      </c>
      <c r="D185" s="32" t="str">
        <f t="shared" si="15"/>
        <v/>
      </c>
      <c r="E185" s="32" t="str">
        <f t="shared" si="16"/>
        <v/>
      </c>
      <c r="F185" s="32" t="str">
        <f t="shared" si="17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 t="shared" si="12"/>
        <v/>
      </c>
      <c r="B186" s="31" t="str">
        <f t="shared" si="13"/>
        <v/>
      </c>
      <c r="C186" s="32" t="str">
        <f t="shared" si="14"/>
        <v/>
      </c>
      <c r="D186" s="32" t="str">
        <f t="shared" si="15"/>
        <v/>
      </c>
      <c r="E186" s="32" t="str">
        <f t="shared" si="16"/>
        <v/>
      </c>
      <c r="F186" s="32" t="str">
        <f t="shared" si="17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 t="shared" si="12"/>
        <v/>
      </c>
      <c r="B187" s="31" t="str">
        <f t="shared" si="13"/>
        <v/>
      </c>
      <c r="C187" s="32" t="str">
        <f t="shared" si="14"/>
        <v/>
      </c>
      <c r="D187" s="32" t="str">
        <f t="shared" si="15"/>
        <v/>
      </c>
      <c r="E187" s="32" t="str">
        <f t="shared" si="16"/>
        <v/>
      </c>
      <c r="F187" s="32" t="str">
        <f t="shared" si="17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 t="shared" si="12"/>
        <v/>
      </c>
      <c r="B188" s="31" t="str">
        <f t="shared" si="13"/>
        <v/>
      </c>
      <c r="C188" s="32" t="str">
        <f t="shared" si="14"/>
        <v/>
      </c>
      <c r="D188" s="32" t="str">
        <f t="shared" si="15"/>
        <v/>
      </c>
      <c r="E188" s="32" t="str">
        <f t="shared" si="16"/>
        <v/>
      </c>
      <c r="F188" s="32" t="str">
        <f t="shared" si="17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 t="shared" si="12"/>
        <v/>
      </c>
      <c r="B189" s="31" t="str">
        <f t="shared" si="13"/>
        <v/>
      </c>
      <c r="C189" s="32" t="str">
        <f t="shared" si="14"/>
        <v/>
      </c>
      <c r="D189" s="32" t="str">
        <f t="shared" si="15"/>
        <v/>
      </c>
      <c r="E189" s="32" t="str">
        <f t="shared" si="16"/>
        <v/>
      </c>
      <c r="F189" s="32" t="str">
        <f t="shared" si="17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 t="shared" si="12"/>
        <v/>
      </c>
      <c r="B190" s="31" t="str">
        <f t="shared" si="13"/>
        <v/>
      </c>
      <c r="C190" s="32" t="str">
        <f t="shared" si="14"/>
        <v/>
      </c>
      <c r="D190" s="32" t="str">
        <f t="shared" si="15"/>
        <v/>
      </c>
      <c r="E190" s="32" t="str">
        <f t="shared" si="16"/>
        <v/>
      </c>
      <c r="F190" s="32" t="str">
        <f t="shared" si="17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 t="shared" si="12"/>
        <v/>
      </c>
      <c r="B191" s="31" t="str">
        <f t="shared" si="13"/>
        <v/>
      </c>
      <c r="C191" s="32" t="str">
        <f t="shared" si="14"/>
        <v/>
      </c>
      <c r="D191" s="32" t="str">
        <f t="shared" si="15"/>
        <v/>
      </c>
      <c r="E191" s="32" t="str">
        <f t="shared" si="16"/>
        <v/>
      </c>
      <c r="F191" s="32" t="str">
        <f t="shared" si="17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 t="shared" si="12"/>
        <v/>
      </c>
      <c r="B192" s="31" t="str">
        <f t="shared" si="13"/>
        <v/>
      </c>
      <c r="C192" s="32" t="str">
        <f t="shared" si="14"/>
        <v/>
      </c>
      <c r="D192" s="32" t="str">
        <f t="shared" si="15"/>
        <v/>
      </c>
      <c r="E192" s="32" t="str">
        <f t="shared" si="16"/>
        <v/>
      </c>
      <c r="F192" s="32" t="str">
        <f t="shared" si="17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 t="shared" si="12"/>
        <v/>
      </c>
      <c r="B193" s="31" t="str">
        <f t="shared" si="13"/>
        <v/>
      </c>
      <c r="C193" s="32" t="str">
        <f t="shared" si="14"/>
        <v/>
      </c>
      <c r="D193" s="32" t="str">
        <f t="shared" si="15"/>
        <v/>
      </c>
      <c r="E193" s="32" t="str">
        <f t="shared" si="16"/>
        <v/>
      </c>
      <c r="F193" s="32" t="str">
        <f t="shared" si="17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 t="shared" si="12"/>
        <v/>
      </c>
      <c r="B194" s="31" t="str">
        <f t="shared" si="13"/>
        <v/>
      </c>
      <c r="C194" s="32" t="str">
        <f t="shared" si="14"/>
        <v/>
      </c>
      <c r="D194" s="32" t="str">
        <f t="shared" si="15"/>
        <v/>
      </c>
      <c r="E194" s="32" t="str">
        <f t="shared" si="16"/>
        <v/>
      </c>
      <c r="F194" s="32" t="str">
        <f t="shared" si="17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 t="shared" si="12"/>
        <v/>
      </c>
      <c r="B195" s="31" t="str">
        <f t="shared" si="13"/>
        <v/>
      </c>
      <c r="C195" s="32" t="str">
        <f t="shared" si="14"/>
        <v/>
      </c>
      <c r="D195" s="32" t="str">
        <f t="shared" si="15"/>
        <v/>
      </c>
      <c r="E195" s="32" t="str">
        <f t="shared" si="16"/>
        <v/>
      </c>
      <c r="F195" s="32" t="str">
        <f t="shared" si="17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 t="shared" si="12"/>
        <v/>
      </c>
      <c r="B196" s="31" t="str">
        <f t="shared" si="13"/>
        <v/>
      </c>
      <c r="C196" s="32" t="str">
        <f t="shared" si="14"/>
        <v/>
      </c>
      <c r="D196" s="32" t="str">
        <f t="shared" si="15"/>
        <v/>
      </c>
      <c r="E196" s="32" t="str">
        <f t="shared" si="16"/>
        <v/>
      </c>
      <c r="F196" s="32" t="str">
        <f t="shared" si="17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 t="shared" si="12"/>
        <v/>
      </c>
      <c r="B197" s="31" t="str">
        <f t="shared" si="13"/>
        <v/>
      </c>
      <c r="C197" s="32" t="str">
        <f t="shared" si="14"/>
        <v/>
      </c>
      <c r="D197" s="32" t="str">
        <f t="shared" si="15"/>
        <v/>
      </c>
      <c r="E197" s="32" t="str">
        <f t="shared" si="16"/>
        <v/>
      </c>
      <c r="F197" s="32" t="str">
        <f t="shared" si="17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 t="shared" si="12"/>
        <v/>
      </c>
      <c r="B198" s="31" t="str">
        <f t="shared" si="13"/>
        <v/>
      </c>
      <c r="C198" s="32" t="str">
        <f t="shared" si="14"/>
        <v/>
      </c>
      <c r="D198" s="32" t="str">
        <f t="shared" si="15"/>
        <v/>
      </c>
      <c r="E198" s="32" t="str">
        <f t="shared" si="16"/>
        <v/>
      </c>
      <c r="F198" s="32" t="str">
        <f t="shared" si="17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 t="shared" si="12"/>
        <v/>
      </c>
      <c r="B199" s="31" t="str">
        <f t="shared" si="13"/>
        <v/>
      </c>
      <c r="C199" s="32" t="str">
        <f t="shared" si="14"/>
        <v/>
      </c>
      <c r="D199" s="32" t="str">
        <f t="shared" si="15"/>
        <v/>
      </c>
      <c r="E199" s="32" t="str">
        <f t="shared" si="16"/>
        <v/>
      </c>
      <c r="F199" s="32" t="str">
        <f t="shared" si="17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 t="shared" si="12"/>
        <v/>
      </c>
      <c r="B200" s="31" t="str">
        <f t="shared" si="13"/>
        <v/>
      </c>
      <c r="C200" s="32" t="str">
        <f t="shared" si="14"/>
        <v/>
      </c>
      <c r="D200" s="32" t="str">
        <f t="shared" si="15"/>
        <v/>
      </c>
      <c r="E200" s="32" t="str">
        <f t="shared" si="16"/>
        <v/>
      </c>
      <c r="F200" s="32" t="str">
        <f t="shared" si="17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 t="shared" si="12"/>
        <v/>
      </c>
      <c r="B201" s="31" t="str">
        <f t="shared" si="13"/>
        <v/>
      </c>
      <c r="C201" s="32" t="str">
        <f t="shared" si="14"/>
        <v/>
      </c>
      <c r="D201" s="32" t="str">
        <f t="shared" si="15"/>
        <v/>
      </c>
      <c r="E201" s="32" t="str">
        <f t="shared" si="16"/>
        <v/>
      </c>
      <c r="F201" s="32" t="str">
        <f t="shared" si="17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 t="shared" si="12"/>
        <v/>
      </c>
      <c r="B202" s="31" t="str">
        <f t="shared" si="13"/>
        <v/>
      </c>
      <c r="C202" s="32" t="str">
        <f t="shared" si="14"/>
        <v/>
      </c>
      <c r="D202" s="32" t="str">
        <f t="shared" si="15"/>
        <v/>
      </c>
      <c r="E202" s="32" t="str">
        <f t="shared" si="16"/>
        <v/>
      </c>
      <c r="F202" s="32" t="str">
        <f t="shared" si="17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 t="shared" si="12"/>
        <v/>
      </c>
      <c r="B203" s="31" t="str">
        <f t="shared" si="13"/>
        <v/>
      </c>
      <c r="C203" s="32" t="str">
        <f t="shared" si="14"/>
        <v/>
      </c>
      <c r="D203" s="32" t="str">
        <f t="shared" si="15"/>
        <v/>
      </c>
      <c r="E203" s="32" t="str">
        <f t="shared" si="16"/>
        <v/>
      </c>
      <c r="F203" s="32" t="str">
        <f t="shared" si="17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 t="shared" si="12"/>
        <v/>
      </c>
      <c r="B204" s="31" t="str">
        <f t="shared" si="13"/>
        <v/>
      </c>
      <c r="C204" s="32" t="str">
        <f t="shared" si="14"/>
        <v/>
      </c>
      <c r="D204" s="32" t="str">
        <f t="shared" si="15"/>
        <v/>
      </c>
      <c r="E204" s="32" t="str">
        <f t="shared" si="16"/>
        <v/>
      </c>
      <c r="F204" s="32" t="str">
        <f t="shared" si="17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 t="shared" si="12"/>
        <v/>
      </c>
      <c r="B205" s="31" t="str">
        <f t="shared" si="13"/>
        <v/>
      </c>
      <c r="C205" s="32" t="str">
        <f t="shared" si="14"/>
        <v/>
      </c>
      <c r="D205" s="32" t="str">
        <f t="shared" si="15"/>
        <v/>
      </c>
      <c r="E205" s="32" t="str">
        <f t="shared" si="16"/>
        <v/>
      </c>
      <c r="F205" s="32" t="str">
        <f t="shared" si="17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 t="shared" si="12"/>
        <v/>
      </c>
      <c r="B206" s="31" t="str">
        <f t="shared" si="13"/>
        <v/>
      </c>
      <c r="C206" s="32" t="str">
        <f t="shared" si="14"/>
        <v/>
      </c>
      <c r="D206" s="32" t="str">
        <f t="shared" si="15"/>
        <v/>
      </c>
      <c r="E206" s="32" t="str">
        <f t="shared" si="16"/>
        <v/>
      </c>
      <c r="F206" s="32" t="str">
        <f t="shared" si="17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 t="shared" ref="A207:A270" si="18">IF(controllo_valori_sem*controllo_numero_rate_sem,num_progr_rata_sem,"")</f>
        <v/>
      </c>
      <c r="B207" s="31" t="str">
        <f t="shared" ref="B207:B270" si="19">IF(controllo_valori_sem*controllo_numero_rate_sem,DATE(YEAR(data_inizio_sem),MONTH(data_inizio_sem)+num_progr_rata_sem,DAY(data_inizio_sem)),"")</f>
        <v/>
      </c>
      <c r="C207" s="32" t="str">
        <f t="shared" ref="C207:C270" si="20">IF(controllo_valori_sem*controllo_numero_rate_sem,rata_mensile_sem,"")</f>
        <v/>
      </c>
      <c r="D207" s="32" t="str">
        <f t="shared" ref="D207:D270" si="21">IF(controllo_valori_sem*controllo_numero_rate_sem,-PPMT(tasso_sem/2,num_progr_rata_sem,durata_mesi_sem,importo_prestito_sem),"")</f>
        <v/>
      </c>
      <c r="E207" s="32" t="str">
        <f t="shared" ref="E207:E270" si="22">IF(controllo_valori_sem*controllo_numero_rate_sem,-IPMT(tasso_sem/2,num_progr_rata_sem,durata_mesi_sem,importo_prestito_sem),"")</f>
        <v/>
      </c>
      <c r="F207" s="32" t="str">
        <f t="shared" ref="F207:F270" si="23">IF(controllo_valori_sem*controllo_numero_rate_sem,-FV(tasso_sem/2,num_progr_rata_sem,-rata_mensile_sem,importo_prestito_sem),"")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 t="shared" si="18"/>
        <v/>
      </c>
      <c r="B208" s="31" t="str">
        <f t="shared" si="19"/>
        <v/>
      </c>
      <c r="C208" s="32" t="str">
        <f t="shared" si="20"/>
        <v/>
      </c>
      <c r="D208" s="32" t="str">
        <f t="shared" si="21"/>
        <v/>
      </c>
      <c r="E208" s="32" t="str">
        <f t="shared" si="22"/>
        <v/>
      </c>
      <c r="F208" s="32" t="str">
        <f t="shared" si="23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 t="shared" si="18"/>
        <v/>
      </c>
      <c r="B209" s="31" t="str">
        <f t="shared" si="19"/>
        <v/>
      </c>
      <c r="C209" s="32" t="str">
        <f t="shared" si="20"/>
        <v/>
      </c>
      <c r="D209" s="32" t="str">
        <f t="shared" si="21"/>
        <v/>
      </c>
      <c r="E209" s="32" t="str">
        <f t="shared" si="22"/>
        <v/>
      </c>
      <c r="F209" s="32" t="str">
        <f t="shared" si="23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 t="shared" si="18"/>
        <v/>
      </c>
      <c r="B210" s="31" t="str">
        <f t="shared" si="19"/>
        <v/>
      </c>
      <c r="C210" s="32" t="str">
        <f t="shared" si="20"/>
        <v/>
      </c>
      <c r="D210" s="32" t="str">
        <f t="shared" si="21"/>
        <v/>
      </c>
      <c r="E210" s="32" t="str">
        <f t="shared" si="22"/>
        <v/>
      </c>
      <c r="F210" s="32" t="str">
        <f t="shared" si="23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 t="shared" si="18"/>
        <v/>
      </c>
      <c r="B211" s="31" t="str">
        <f t="shared" si="19"/>
        <v/>
      </c>
      <c r="C211" s="32" t="str">
        <f t="shared" si="20"/>
        <v/>
      </c>
      <c r="D211" s="32" t="str">
        <f t="shared" si="21"/>
        <v/>
      </c>
      <c r="E211" s="32" t="str">
        <f t="shared" si="22"/>
        <v/>
      </c>
      <c r="F211" s="32" t="str">
        <f t="shared" si="23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 t="shared" si="18"/>
        <v/>
      </c>
      <c r="B212" s="31" t="str">
        <f t="shared" si="19"/>
        <v/>
      </c>
      <c r="C212" s="32" t="str">
        <f t="shared" si="20"/>
        <v/>
      </c>
      <c r="D212" s="32" t="str">
        <f t="shared" si="21"/>
        <v/>
      </c>
      <c r="E212" s="32" t="str">
        <f t="shared" si="22"/>
        <v/>
      </c>
      <c r="F212" s="32" t="str">
        <f t="shared" si="23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 t="shared" si="18"/>
        <v/>
      </c>
      <c r="B213" s="31" t="str">
        <f t="shared" si="19"/>
        <v/>
      </c>
      <c r="C213" s="32" t="str">
        <f t="shared" si="20"/>
        <v/>
      </c>
      <c r="D213" s="32" t="str">
        <f t="shared" si="21"/>
        <v/>
      </c>
      <c r="E213" s="32" t="str">
        <f t="shared" si="22"/>
        <v/>
      </c>
      <c r="F213" s="32" t="str">
        <f t="shared" si="23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 t="shared" si="18"/>
        <v/>
      </c>
      <c r="B214" s="31" t="str">
        <f t="shared" si="19"/>
        <v/>
      </c>
      <c r="C214" s="32" t="str">
        <f t="shared" si="20"/>
        <v/>
      </c>
      <c r="D214" s="32" t="str">
        <f t="shared" si="21"/>
        <v/>
      </c>
      <c r="E214" s="32" t="str">
        <f t="shared" si="22"/>
        <v/>
      </c>
      <c r="F214" s="32" t="str">
        <f t="shared" si="23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 t="shared" si="18"/>
        <v/>
      </c>
      <c r="B215" s="31" t="str">
        <f t="shared" si="19"/>
        <v/>
      </c>
      <c r="C215" s="32" t="str">
        <f t="shared" si="20"/>
        <v/>
      </c>
      <c r="D215" s="32" t="str">
        <f t="shared" si="21"/>
        <v/>
      </c>
      <c r="E215" s="32" t="str">
        <f t="shared" si="22"/>
        <v/>
      </c>
      <c r="F215" s="32" t="str">
        <f t="shared" si="23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 t="shared" si="18"/>
        <v/>
      </c>
      <c r="B216" s="31" t="str">
        <f t="shared" si="19"/>
        <v/>
      </c>
      <c r="C216" s="32" t="str">
        <f t="shared" si="20"/>
        <v/>
      </c>
      <c r="D216" s="32" t="str">
        <f t="shared" si="21"/>
        <v/>
      </c>
      <c r="E216" s="32" t="str">
        <f t="shared" si="22"/>
        <v/>
      </c>
      <c r="F216" s="32" t="str">
        <f t="shared" si="23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 t="shared" si="18"/>
        <v/>
      </c>
      <c r="B217" s="31" t="str">
        <f t="shared" si="19"/>
        <v/>
      </c>
      <c r="C217" s="32" t="str">
        <f t="shared" si="20"/>
        <v/>
      </c>
      <c r="D217" s="32" t="str">
        <f t="shared" si="21"/>
        <v/>
      </c>
      <c r="E217" s="32" t="str">
        <f t="shared" si="22"/>
        <v/>
      </c>
      <c r="F217" s="32" t="str">
        <f t="shared" si="23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 t="shared" si="18"/>
        <v/>
      </c>
      <c r="B218" s="31" t="str">
        <f t="shared" si="19"/>
        <v/>
      </c>
      <c r="C218" s="32" t="str">
        <f t="shared" si="20"/>
        <v/>
      </c>
      <c r="D218" s="32" t="str">
        <f t="shared" si="21"/>
        <v/>
      </c>
      <c r="E218" s="32" t="str">
        <f t="shared" si="22"/>
        <v/>
      </c>
      <c r="F218" s="32" t="str">
        <f t="shared" si="23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 t="shared" si="18"/>
        <v/>
      </c>
      <c r="B219" s="31" t="str">
        <f t="shared" si="19"/>
        <v/>
      </c>
      <c r="C219" s="32" t="str">
        <f t="shared" si="20"/>
        <v/>
      </c>
      <c r="D219" s="32" t="str">
        <f t="shared" si="21"/>
        <v/>
      </c>
      <c r="E219" s="32" t="str">
        <f t="shared" si="22"/>
        <v/>
      </c>
      <c r="F219" s="32" t="str">
        <f t="shared" si="23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 t="shared" si="18"/>
        <v/>
      </c>
      <c r="B220" s="31" t="str">
        <f t="shared" si="19"/>
        <v/>
      </c>
      <c r="C220" s="32" t="str">
        <f t="shared" si="20"/>
        <v/>
      </c>
      <c r="D220" s="32" t="str">
        <f t="shared" si="21"/>
        <v/>
      </c>
      <c r="E220" s="32" t="str">
        <f t="shared" si="22"/>
        <v/>
      </c>
      <c r="F220" s="32" t="str">
        <f t="shared" si="23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 t="shared" si="18"/>
        <v/>
      </c>
      <c r="B221" s="31" t="str">
        <f t="shared" si="19"/>
        <v/>
      </c>
      <c r="C221" s="32" t="str">
        <f t="shared" si="20"/>
        <v/>
      </c>
      <c r="D221" s="32" t="str">
        <f t="shared" si="21"/>
        <v/>
      </c>
      <c r="E221" s="32" t="str">
        <f t="shared" si="22"/>
        <v/>
      </c>
      <c r="F221" s="32" t="str">
        <f t="shared" si="23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 t="shared" si="18"/>
        <v/>
      </c>
      <c r="B222" s="31" t="str">
        <f t="shared" si="19"/>
        <v/>
      </c>
      <c r="C222" s="32" t="str">
        <f t="shared" si="20"/>
        <v/>
      </c>
      <c r="D222" s="32" t="str">
        <f t="shared" si="21"/>
        <v/>
      </c>
      <c r="E222" s="32" t="str">
        <f t="shared" si="22"/>
        <v/>
      </c>
      <c r="F222" s="32" t="str">
        <f t="shared" si="23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 t="shared" si="18"/>
        <v/>
      </c>
      <c r="B223" s="31" t="str">
        <f t="shared" si="19"/>
        <v/>
      </c>
      <c r="C223" s="32" t="str">
        <f t="shared" si="20"/>
        <v/>
      </c>
      <c r="D223" s="32" t="str">
        <f t="shared" si="21"/>
        <v/>
      </c>
      <c r="E223" s="32" t="str">
        <f t="shared" si="22"/>
        <v/>
      </c>
      <c r="F223" s="32" t="str">
        <f t="shared" si="23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 t="shared" si="18"/>
        <v/>
      </c>
      <c r="B224" s="31" t="str">
        <f t="shared" si="19"/>
        <v/>
      </c>
      <c r="C224" s="32" t="str">
        <f t="shared" si="20"/>
        <v/>
      </c>
      <c r="D224" s="32" t="str">
        <f t="shared" si="21"/>
        <v/>
      </c>
      <c r="E224" s="32" t="str">
        <f t="shared" si="22"/>
        <v/>
      </c>
      <c r="F224" s="32" t="str">
        <f t="shared" si="23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 t="shared" si="18"/>
        <v/>
      </c>
      <c r="B225" s="31" t="str">
        <f t="shared" si="19"/>
        <v/>
      </c>
      <c r="C225" s="32" t="str">
        <f t="shared" si="20"/>
        <v/>
      </c>
      <c r="D225" s="32" t="str">
        <f t="shared" si="21"/>
        <v/>
      </c>
      <c r="E225" s="32" t="str">
        <f t="shared" si="22"/>
        <v/>
      </c>
      <c r="F225" s="32" t="str">
        <f t="shared" si="23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 t="shared" si="18"/>
        <v/>
      </c>
      <c r="B226" s="31" t="str">
        <f t="shared" si="19"/>
        <v/>
      </c>
      <c r="C226" s="32" t="str">
        <f t="shared" si="20"/>
        <v/>
      </c>
      <c r="D226" s="32" t="str">
        <f t="shared" si="21"/>
        <v/>
      </c>
      <c r="E226" s="32" t="str">
        <f t="shared" si="22"/>
        <v/>
      </c>
      <c r="F226" s="32" t="str">
        <f t="shared" si="23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 t="shared" si="18"/>
        <v/>
      </c>
      <c r="B227" s="31" t="str">
        <f t="shared" si="19"/>
        <v/>
      </c>
      <c r="C227" s="32" t="str">
        <f t="shared" si="20"/>
        <v/>
      </c>
      <c r="D227" s="32" t="str">
        <f t="shared" si="21"/>
        <v/>
      </c>
      <c r="E227" s="32" t="str">
        <f t="shared" si="22"/>
        <v/>
      </c>
      <c r="F227" s="32" t="str">
        <f t="shared" si="23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 t="shared" si="18"/>
        <v/>
      </c>
      <c r="B228" s="31" t="str">
        <f t="shared" si="19"/>
        <v/>
      </c>
      <c r="C228" s="32" t="str">
        <f t="shared" si="20"/>
        <v/>
      </c>
      <c r="D228" s="32" t="str">
        <f t="shared" si="21"/>
        <v/>
      </c>
      <c r="E228" s="32" t="str">
        <f t="shared" si="22"/>
        <v/>
      </c>
      <c r="F228" s="32" t="str">
        <f t="shared" si="23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 t="shared" si="18"/>
        <v/>
      </c>
      <c r="B229" s="31" t="str">
        <f t="shared" si="19"/>
        <v/>
      </c>
      <c r="C229" s="32" t="str">
        <f t="shared" si="20"/>
        <v/>
      </c>
      <c r="D229" s="32" t="str">
        <f t="shared" si="21"/>
        <v/>
      </c>
      <c r="E229" s="32" t="str">
        <f t="shared" si="22"/>
        <v/>
      </c>
      <c r="F229" s="32" t="str">
        <f t="shared" si="23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 t="shared" si="18"/>
        <v/>
      </c>
      <c r="B230" s="31" t="str">
        <f t="shared" si="19"/>
        <v/>
      </c>
      <c r="C230" s="32" t="str">
        <f t="shared" si="20"/>
        <v/>
      </c>
      <c r="D230" s="32" t="str">
        <f t="shared" si="21"/>
        <v/>
      </c>
      <c r="E230" s="32" t="str">
        <f t="shared" si="22"/>
        <v/>
      </c>
      <c r="F230" s="32" t="str">
        <f t="shared" si="23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 t="shared" si="18"/>
        <v/>
      </c>
      <c r="B231" s="31" t="str">
        <f t="shared" si="19"/>
        <v/>
      </c>
      <c r="C231" s="32" t="str">
        <f t="shared" si="20"/>
        <v/>
      </c>
      <c r="D231" s="32" t="str">
        <f t="shared" si="21"/>
        <v/>
      </c>
      <c r="E231" s="32" t="str">
        <f t="shared" si="22"/>
        <v/>
      </c>
      <c r="F231" s="32" t="str">
        <f t="shared" si="23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 t="shared" si="18"/>
        <v/>
      </c>
      <c r="B232" s="31" t="str">
        <f t="shared" si="19"/>
        <v/>
      </c>
      <c r="C232" s="32" t="str">
        <f t="shared" si="20"/>
        <v/>
      </c>
      <c r="D232" s="32" t="str">
        <f t="shared" si="21"/>
        <v/>
      </c>
      <c r="E232" s="32" t="str">
        <f t="shared" si="22"/>
        <v/>
      </c>
      <c r="F232" s="32" t="str">
        <f t="shared" si="23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 t="shared" si="18"/>
        <v/>
      </c>
      <c r="B233" s="31" t="str">
        <f t="shared" si="19"/>
        <v/>
      </c>
      <c r="C233" s="32" t="str">
        <f t="shared" si="20"/>
        <v/>
      </c>
      <c r="D233" s="32" t="str">
        <f t="shared" si="21"/>
        <v/>
      </c>
      <c r="E233" s="32" t="str">
        <f t="shared" si="22"/>
        <v/>
      </c>
      <c r="F233" s="32" t="str">
        <f t="shared" si="23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 t="shared" si="18"/>
        <v/>
      </c>
      <c r="B234" s="31" t="str">
        <f t="shared" si="19"/>
        <v/>
      </c>
      <c r="C234" s="32" t="str">
        <f t="shared" si="20"/>
        <v/>
      </c>
      <c r="D234" s="32" t="str">
        <f t="shared" si="21"/>
        <v/>
      </c>
      <c r="E234" s="32" t="str">
        <f t="shared" si="22"/>
        <v/>
      </c>
      <c r="F234" s="32" t="str">
        <f t="shared" si="23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 t="shared" si="18"/>
        <v/>
      </c>
      <c r="B235" s="31" t="str">
        <f t="shared" si="19"/>
        <v/>
      </c>
      <c r="C235" s="32" t="str">
        <f t="shared" si="20"/>
        <v/>
      </c>
      <c r="D235" s="32" t="str">
        <f t="shared" si="21"/>
        <v/>
      </c>
      <c r="E235" s="32" t="str">
        <f t="shared" si="22"/>
        <v/>
      </c>
      <c r="F235" s="32" t="str">
        <f t="shared" si="23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 t="shared" si="18"/>
        <v/>
      </c>
      <c r="B236" s="31" t="str">
        <f t="shared" si="19"/>
        <v/>
      </c>
      <c r="C236" s="32" t="str">
        <f t="shared" si="20"/>
        <v/>
      </c>
      <c r="D236" s="32" t="str">
        <f t="shared" si="21"/>
        <v/>
      </c>
      <c r="E236" s="32" t="str">
        <f t="shared" si="22"/>
        <v/>
      </c>
      <c r="F236" s="32" t="str">
        <f t="shared" si="23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 t="shared" si="18"/>
        <v/>
      </c>
      <c r="B237" s="31" t="str">
        <f t="shared" si="19"/>
        <v/>
      </c>
      <c r="C237" s="32" t="str">
        <f t="shared" si="20"/>
        <v/>
      </c>
      <c r="D237" s="32" t="str">
        <f t="shared" si="21"/>
        <v/>
      </c>
      <c r="E237" s="32" t="str">
        <f t="shared" si="22"/>
        <v/>
      </c>
      <c r="F237" s="32" t="str">
        <f t="shared" si="23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 t="shared" si="18"/>
        <v/>
      </c>
      <c r="B238" s="31" t="str">
        <f t="shared" si="19"/>
        <v/>
      </c>
      <c r="C238" s="32" t="str">
        <f t="shared" si="20"/>
        <v/>
      </c>
      <c r="D238" s="32" t="str">
        <f t="shared" si="21"/>
        <v/>
      </c>
      <c r="E238" s="32" t="str">
        <f t="shared" si="22"/>
        <v/>
      </c>
      <c r="F238" s="32" t="str">
        <f t="shared" si="23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 t="shared" si="18"/>
        <v/>
      </c>
      <c r="B239" s="31" t="str">
        <f t="shared" si="19"/>
        <v/>
      </c>
      <c r="C239" s="32" t="str">
        <f t="shared" si="20"/>
        <v/>
      </c>
      <c r="D239" s="32" t="str">
        <f t="shared" si="21"/>
        <v/>
      </c>
      <c r="E239" s="32" t="str">
        <f t="shared" si="22"/>
        <v/>
      </c>
      <c r="F239" s="32" t="str">
        <f t="shared" si="23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 t="shared" si="18"/>
        <v/>
      </c>
      <c r="B240" s="31" t="str">
        <f t="shared" si="19"/>
        <v/>
      </c>
      <c r="C240" s="32" t="str">
        <f t="shared" si="20"/>
        <v/>
      </c>
      <c r="D240" s="32" t="str">
        <f t="shared" si="21"/>
        <v/>
      </c>
      <c r="E240" s="32" t="str">
        <f t="shared" si="22"/>
        <v/>
      </c>
      <c r="F240" s="32" t="str">
        <f t="shared" si="23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 t="shared" si="18"/>
        <v/>
      </c>
      <c r="B241" s="31" t="str">
        <f t="shared" si="19"/>
        <v/>
      </c>
      <c r="C241" s="32" t="str">
        <f t="shared" si="20"/>
        <v/>
      </c>
      <c r="D241" s="32" t="str">
        <f t="shared" si="21"/>
        <v/>
      </c>
      <c r="E241" s="32" t="str">
        <f t="shared" si="22"/>
        <v/>
      </c>
      <c r="F241" s="32" t="str">
        <f t="shared" si="23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 t="shared" si="18"/>
        <v/>
      </c>
      <c r="B242" s="31" t="str">
        <f t="shared" si="19"/>
        <v/>
      </c>
      <c r="C242" s="32" t="str">
        <f t="shared" si="20"/>
        <v/>
      </c>
      <c r="D242" s="32" t="str">
        <f t="shared" si="21"/>
        <v/>
      </c>
      <c r="E242" s="32" t="str">
        <f t="shared" si="22"/>
        <v/>
      </c>
      <c r="F242" s="32" t="str">
        <f t="shared" si="23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 t="shared" si="18"/>
        <v/>
      </c>
      <c r="B243" s="31" t="str">
        <f t="shared" si="19"/>
        <v/>
      </c>
      <c r="C243" s="32" t="str">
        <f t="shared" si="20"/>
        <v/>
      </c>
      <c r="D243" s="32" t="str">
        <f t="shared" si="21"/>
        <v/>
      </c>
      <c r="E243" s="32" t="str">
        <f t="shared" si="22"/>
        <v/>
      </c>
      <c r="F243" s="32" t="str">
        <f t="shared" si="23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 t="shared" si="18"/>
        <v/>
      </c>
      <c r="B244" s="31" t="str">
        <f t="shared" si="19"/>
        <v/>
      </c>
      <c r="C244" s="32" t="str">
        <f t="shared" si="20"/>
        <v/>
      </c>
      <c r="D244" s="32" t="str">
        <f t="shared" si="21"/>
        <v/>
      </c>
      <c r="E244" s="32" t="str">
        <f t="shared" si="22"/>
        <v/>
      </c>
      <c r="F244" s="32" t="str">
        <f t="shared" si="23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 t="shared" si="18"/>
        <v/>
      </c>
      <c r="B245" s="31" t="str">
        <f t="shared" si="19"/>
        <v/>
      </c>
      <c r="C245" s="32" t="str">
        <f t="shared" si="20"/>
        <v/>
      </c>
      <c r="D245" s="32" t="str">
        <f t="shared" si="21"/>
        <v/>
      </c>
      <c r="E245" s="32" t="str">
        <f t="shared" si="22"/>
        <v/>
      </c>
      <c r="F245" s="32" t="str">
        <f t="shared" si="23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 t="shared" si="18"/>
        <v/>
      </c>
      <c r="B246" s="31" t="str">
        <f t="shared" si="19"/>
        <v/>
      </c>
      <c r="C246" s="32" t="str">
        <f t="shared" si="20"/>
        <v/>
      </c>
      <c r="D246" s="32" t="str">
        <f t="shared" si="21"/>
        <v/>
      </c>
      <c r="E246" s="32" t="str">
        <f t="shared" si="22"/>
        <v/>
      </c>
      <c r="F246" s="32" t="str">
        <f t="shared" si="23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 t="shared" si="18"/>
        <v/>
      </c>
      <c r="B247" s="31" t="str">
        <f t="shared" si="19"/>
        <v/>
      </c>
      <c r="C247" s="32" t="str">
        <f t="shared" si="20"/>
        <v/>
      </c>
      <c r="D247" s="32" t="str">
        <f t="shared" si="21"/>
        <v/>
      </c>
      <c r="E247" s="32" t="str">
        <f t="shared" si="22"/>
        <v/>
      </c>
      <c r="F247" s="32" t="str">
        <f t="shared" si="23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 t="shared" si="18"/>
        <v/>
      </c>
      <c r="B248" s="31" t="str">
        <f t="shared" si="19"/>
        <v/>
      </c>
      <c r="C248" s="32" t="str">
        <f t="shared" si="20"/>
        <v/>
      </c>
      <c r="D248" s="32" t="str">
        <f t="shared" si="21"/>
        <v/>
      </c>
      <c r="E248" s="32" t="str">
        <f t="shared" si="22"/>
        <v/>
      </c>
      <c r="F248" s="32" t="str">
        <f t="shared" si="23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 t="shared" si="18"/>
        <v/>
      </c>
      <c r="B249" s="31" t="str">
        <f t="shared" si="19"/>
        <v/>
      </c>
      <c r="C249" s="32" t="str">
        <f t="shared" si="20"/>
        <v/>
      </c>
      <c r="D249" s="32" t="str">
        <f t="shared" si="21"/>
        <v/>
      </c>
      <c r="E249" s="32" t="str">
        <f t="shared" si="22"/>
        <v/>
      </c>
      <c r="F249" s="32" t="str">
        <f t="shared" si="23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 t="shared" si="18"/>
        <v/>
      </c>
      <c r="B250" s="31" t="str">
        <f t="shared" si="19"/>
        <v/>
      </c>
      <c r="C250" s="32" t="str">
        <f t="shared" si="20"/>
        <v/>
      </c>
      <c r="D250" s="32" t="str">
        <f t="shared" si="21"/>
        <v/>
      </c>
      <c r="E250" s="32" t="str">
        <f t="shared" si="22"/>
        <v/>
      </c>
      <c r="F250" s="32" t="str">
        <f t="shared" si="23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 t="shared" si="18"/>
        <v/>
      </c>
      <c r="B251" s="31" t="str">
        <f t="shared" si="19"/>
        <v/>
      </c>
      <c r="C251" s="32" t="str">
        <f t="shared" si="20"/>
        <v/>
      </c>
      <c r="D251" s="32" t="str">
        <f t="shared" si="21"/>
        <v/>
      </c>
      <c r="E251" s="32" t="str">
        <f t="shared" si="22"/>
        <v/>
      </c>
      <c r="F251" s="32" t="str">
        <f t="shared" si="23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 t="shared" si="18"/>
        <v/>
      </c>
      <c r="B252" s="31" t="str">
        <f t="shared" si="19"/>
        <v/>
      </c>
      <c r="C252" s="32" t="str">
        <f t="shared" si="20"/>
        <v/>
      </c>
      <c r="D252" s="32" t="str">
        <f t="shared" si="21"/>
        <v/>
      </c>
      <c r="E252" s="32" t="str">
        <f t="shared" si="22"/>
        <v/>
      </c>
      <c r="F252" s="32" t="str">
        <f t="shared" si="23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 t="shared" si="18"/>
        <v/>
      </c>
      <c r="B253" s="31" t="str">
        <f t="shared" si="19"/>
        <v/>
      </c>
      <c r="C253" s="32" t="str">
        <f t="shared" si="20"/>
        <v/>
      </c>
      <c r="D253" s="32" t="str">
        <f t="shared" si="21"/>
        <v/>
      </c>
      <c r="E253" s="32" t="str">
        <f t="shared" si="22"/>
        <v/>
      </c>
      <c r="F253" s="32" t="str">
        <f t="shared" si="23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 t="shared" si="18"/>
        <v/>
      </c>
      <c r="B254" s="31" t="str">
        <f t="shared" si="19"/>
        <v/>
      </c>
      <c r="C254" s="32" t="str">
        <f t="shared" si="20"/>
        <v/>
      </c>
      <c r="D254" s="32" t="str">
        <f t="shared" si="21"/>
        <v/>
      </c>
      <c r="E254" s="32" t="str">
        <f t="shared" si="22"/>
        <v/>
      </c>
      <c r="F254" s="32" t="str">
        <f t="shared" si="23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 t="shared" si="18"/>
        <v/>
      </c>
      <c r="B255" s="31" t="str">
        <f t="shared" si="19"/>
        <v/>
      </c>
      <c r="C255" s="32" t="str">
        <f t="shared" si="20"/>
        <v/>
      </c>
      <c r="D255" s="32" t="str">
        <f t="shared" si="21"/>
        <v/>
      </c>
      <c r="E255" s="32" t="str">
        <f t="shared" si="22"/>
        <v/>
      </c>
      <c r="F255" s="32" t="str">
        <f t="shared" si="23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 t="shared" si="18"/>
        <v/>
      </c>
      <c r="B256" s="31" t="str">
        <f t="shared" si="19"/>
        <v/>
      </c>
      <c r="C256" s="32" t="str">
        <f t="shared" si="20"/>
        <v/>
      </c>
      <c r="D256" s="32" t="str">
        <f t="shared" si="21"/>
        <v/>
      </c>
      <c r="E256" s="32" t="str">
        <f t="shared" si="22"/>
        <v/>
      </c>
      <c r="F256" s="32" t="str">
        <f t="shared" si="23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 t="shared" si="18"/>
        <v/>
      </c>
      <c r="B257" s="31" t="str">
        <f t="shared" si="19"/>
        <v/>
      </c>
      <c r="C257" s="32" t="str">
        <f t="shared" si="20"/>
        <v/>
      </c>
      <c r="D257" s="32" t="str">
        <f t="shared" si="21"/>
        <v/>
      </c>
      <c r="E257" s="32" t="str">
        <f t="shared" si="22"/>
        <v/>
      </c>
      <c r="F257" s="32" t="str">
        <f t="shared" si="23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 t="shared" si="18"/>
        <v/>
      </c>
      <c r="B258" s="31" t="str">
        <f t="shared" si="19"/>
        <v/>
      </c>
      <c r="C258" s="32" t="str">
        <f t="shared" si="20"/>
        <v/>
      </c>
      <c r="D258" s="32" t="str">
        <f t="shared" si="21"/>
        <v/>
      </c>
      <c r="E258" s="32" t="str">
        <f t="shared" si="22"/>
        <v/>
      </c>
      <c r="F258" s="32" t="str">
        <f t="shared" si="23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 t="shared" si="18"/>
        <v/>
      </c>
      <c r="B259" s="31" t="str">
        <f t="shared" si="19"/>
        <v/>
      </c>
      <c r="C259" s="32" t="str">
        <f t="shared" si="20"/>
        <v/>
      </c>
      <c r="D259" s="32" t="str">
        <f t="shared" si="21"/>
        <v/>
      </c>
      <c r="E259" s="32" t="str">
        <f t="shared" si="22"/>
        <v/>
      </c>
      <c r="F259" s="32" t="str">
        <f t="shared" si="23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 t="shared" si="18"/>
        <v/>
      </c>
      <c r="B260" s="31" t="str">
        <f t="shared" si="19"/>
        <v/>
      </c>
      <c r="C260" s="32" t="str">
        <f t="shared" si="20"/>
        <v/>
      </c>
      <c r="D260" s="32" t="str">
        <f t="shared" si="21"/>
        <v/>
      </c>
      <c r="E260" s="32" t="str">
        <f t="shared" si="22"/>
        <v/>
      </c>
      <c r="F260" s="32" t="str">
        <f t="shared" si="23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 t="shared" si="18"/>
        <v/>
      </c>
      <c r="B261" s="31" t="str">
        <f t="shared" si="19"/>
        <v/>
      </c>
      <c r="C261" s="32" t="str">
        <f t="shared" si="20"/>
        <v/>
      </c>
      <c r="D261" s="32" t="str">
        <f t="shared" si="21"/>
        <v/>
      </c>
      <c r="E261" s="32" t="str">
        <f t="shared" si="22"/>
        <v/>
      </c>
      <c r="F261" s="32" t="str">
        <f t="shared" si="23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 t="shared" si="18"/>
        <v/>
      </c>
      <c r="B262" s="31" t="str">
        <f t="shared" si="19"/>
        <v/>
      </c>
      <c r="C262" s="32" t="str">
        <f t="shared" si="20"/>
        <v/>
      </c>
      <c r="D262" s="32" t="str">
        <f t="shared" si="21"/>
        <v/>
      </c>
      <c r="E262" s="32" t="str">
        <f t="shared" si="22"/>
        <v/>
      </c>
      <c r="F262" s="32" t="str">
        <f t="shared" si="23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 t="shared" si="18"/>
        <v/>
      </c>
      <c r="B263" s="31" t="str">
        <f t="shared" si="19"/>
        <v/>
      </c>
      <c r="C263" s="32" t="str">
        <f t="shared" si="20"/>
        <v/>
      </c>
      <c r="D263" s="32" t="str">
        <f t="shared" si="21"/>
        <v/>
      </c>
      <c r="E263" s="32" t="str">
        <f t="shared" si="22"/>
        <v/>
      </c>
      <c r="F263" s="32" t="str">
        <f t="shared" si="23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 t="shared" si="18"/>
        <v/>
      </c>
      <c r="B264" s="31" t="str">
        <f t="shared" si="19"/>
        <v/>
      </c>
      <c r="C264" s="32" t="str">
        <f t="shared" si="20"/>
        <v/>
      </c>
      <c r="D264" s="32" t="str">
        <f t="shared" si="21"/>
        <v/>
      </c>
      <c r="E264" s="32" t="str">
        <f t="shared" si="22"/>
        <v/>
      </c>
      <c r="F264" s="32" t="str">
        <f t="shared" si="23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 t="shared" si="18"/>
        <v/>
      </c>
      <c r="B265" s="31" t="str">
        <f t="shared" si="19"/>
        <v/>
      </c>
      <c r="C265" s="32" t="str">
        <f t="shared" si="20"/>
        <v/>
      </c>
      <c r="D265" s="32" t="str">
        <f t="shared" si="21"/>
        <v/>
      </c>
      <c r="E265" s="32" t="str">
        <f t="shared" si="22"/>
        <v/>
      </c>
      <c r="F265" s="32" t="str">
        <f t="shared" si="23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 t="shared" si="18"/>
        <v/>
      </c>
      <c r="B266" s="31" t="str">
        <f t="shared" si="19"/>
        <v/>
      </c>
      <c r="C266" s="32" t="str">
        <f t="shared" si="20"/>
        <v/>
      </c>
      <c r="D266" s="32" t="str">
        <f t="shared" si="21"/>
        <v/>
      </c>
      <c r="E266" s="32" t="str">
        <f t="shared" si="22"/>
        <v/>
      </c>
      <c r="F266" s="32" t="str">
        <f t="shared" si="23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 t="shared" si="18"/>
        <v/>
      </c>
      <c r="B267" s="31" t="str">
        <f t="shared" si="19"/>
        <v/>
      </c>
      <c r="C267" s="32" t="str">
        <f t="shared" si="20"/>
        <v/>
      </c>
      <c r="D267" s="32" t="str">
        <f t="shared" si="21"/>
        <v/>
      </c>
      <c r="E267" s="32" t="str">
        <f t="shared" si="22"/>
        <v/>
      </c>
      <c r="F267" s="32" t="str">
        <f t="shared" si="23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 t="shared" si="18"/>
        <v/>
      </c>
      <c r="B268" s="31" t="str">
        <f t="shared" si="19"/>
        <v/>
      </c>
      <c r="C268" s="32" t="str">
        <f t="shared" si="20"/>
        <v/>
      </c>
      <c r="D268" s="32" t="str">
        <f t="shared" si="21"/>
        <v/>
      </c>
      <c r="E268" s="32" t="str">
        <f t="shared" si="22"/>
        <v/>
      </c>
      <c r="F268" s="32" t="str">
        <f t="shared" si="23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 t="shared" si="18"/>
        <v/>
      </c>
      <c r="B269" s="31" t="str">
        <f t="shared" si="19"/>
        <v/>
      </c>
      <c r="C269" s="32" t="str">
        <f t="shared" si="20"/>
        <v/>
      </c>
      <c r="D269" s="32" t="str">
        <f t="shared" si="21"/>
        <v/>
      </c>
      <c r="E269" s="32" t="str">
        <f t="shared" si="22"/>
        <v/>
      </c>
      <c r="F269" s="32" t="str">
        <f t="shared" si="23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 t="shared" si="18"/>
        <v/>
      </c>
      <c r="B270" s="31" t="str">
        <f t="shared" si="19"/>
        <v/>
      </c>
      <c r="C270" s="32" t="str">
        <f t="shared" si="20"/>
        <v/>
      </c>
      <c r="D270" s="32" t="str">
        <f t="shared" si="21"/>
        <v/>
      </c>
      <c r="E270" s="32" t="str">
        <f t="shared" si="22"/>
        <v/>
      </c>
      <c r="F270" s="32" t="str">
        <f t="shared" si="23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 t="shared" ref="A271:A302" si="24">IF(controllo_valori_sem*controllo_numero_rate_sem,num_progr_rata_sem,"")</f>
        <v/>
      </c>
      <c r="B271" s="31" t="str">
        <f t="shared" ref="B271:B302" si="25">IF(controllo_valori_sem*controllo_numero_rate_sem,DATE(YEAR(data_inizio_sem),MONTH(data_inizio_sem)+num_progr_rata_sem,DAY(data_inizio_sem)),"")</f>
        <v/>
      </c>
      <c r="C271" s="32" t="str">
        <f t="shared" ref="C271:C302" si="26">IF(controllo_valori_sem*controllo_numero_rate_sem,rata_mensile_sem,"")</f>
        <v/>
      </c>
      <c r="D271" s="32" t="str">
        <f t="shared" ref="D271:D302" si="27">IF(controllo_valori_sem*controllo_numero_rate_sem,-PPMT(tasso_sem/2,num_progr_rata_sem,durata_mesi_sem,importo_prestito_sem),"")</f>
        <v/>
      </c>
      <c r="E271" s="32" t="str">
        <f t="shared" ref="E271:E302" si="28">IF(controllo_valori_sem*controllo_numero_rate_sem,-IPMT(tasso_sem/2,num_progr_rata_sem,durata_mesi_sem,importo_prestito_sem),"")</f>
        <v/>
      </c>
      <c r="F271" s="32" t="str">
        <f t="shared" ref="F271:F302" si="29">IF(controllo_valori_sem*controllo_numero_rate_sem,-FV(tasso_sem/2,num_progr_rata_sem,-rata_mensile_sem,importo_prestito_sem),"")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 t="shared" si="24"/>
        <v/>
      </c>
      <c r="B272" s="31" t="str">
        <f t="shared" si="25"/>
        <v/>
      </c>
      <c r="C272" s="32" t="str">
        <f t="shared" si="26"/>
        <v/>
      </c>
      <c r="D272" s="32" t="str">
        <f t="shared" si="27"/>
        <v/>
      </c>
      <c r="E272" s="32" t="str">
        <f t="shared" si="28"/>
        <v/>
      </c>
      <c r="F272" s="32" t="str">
        <f t="shared" si="29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 t="shared" si="24"/>
        <v/>
      </c>
      <c r="B273" s="31" t="str">
        <f t="shared" si="25"/>
        <v/>
      </c>
      <c r="C273" s="32" t="str">
        <f t="shared" si="26"/>
        <v/>
      </c>
      <c r="D273" s="32" t="str">
        <f t="shared" si="27"/>
        <v/>
      </c>
      <c r="E273" s="32" t="str">
        <f t="shared" si="28"/>
        <v/>
      </c>
      <c r="F273" s="32" t="str">
        <f t="shared" si="29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 t="shared" si="24"/>
        <v/>
      </c>
      <c r="B274" s="31" t="str">
        <f t="shared" si="25"/>
        <v/>
      </c>
      <c r="C274" s="32" t="str">
        <f t="shared" si="26"/>
        <v/>
      </c>
      <c r="D274" s="32" t="str">
        <f t="shared" si="27"/>
        <v/>
      </c>
      <c r="E274" s="32" t="str">
        <f t="shared" si="28"/>
        <v/>
      </c>
      <c r="F274" s="32" t="str">
        <f t="shared" si="29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 t="shared" si="24"/>
        <v/>
      </c>
      <c r="B275" s="31" t="str">
        <f t="shared" si="25"/>
        <v/>
      </c>
      <c r="C275" s="32" t="str">
        <f t="shared" si="26"/>
        <v/>
      </c>
      <c r="D275" s="32" t="str">
        <f t="shared" si="27"/>
        <v/>
      </c>
      <c r="E275" s="32" t="str">
        <f t="shared" si="28"/>
        <v/>
      </c>
      <c r="F275" s="32" t="str">
        <f t="shared" si="29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 t="shared" si="24"/>
        <v/>
      </c>
      <c r="B276" s="31" t="str">
        <f t="shared" si="25"/>
        <v/>
      </c>
      <c r="C276" s="32" t="str">
        <f t="shared" si="26"/>
        <v/>
      </c>
      <c r="D276" s="32" t="str">
        <f t="shared" si="27"/>
        <v/>
      </c>
      <c r="E276" s="32" t="str">
        <f t="shared" si="28"/>
        <v/>
      </c>
      <c r="F276" s="32" t="str">
        <f t="shared" si="29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 t="shared" si="24"/>
        <v/>
      </c>
      <c r="B277" s="31" t="str">
        <f t="shared" si="25"/>
        <v/>
      </c>
      <c r="C277" s="32" t="str">
        <f t="shared" si="26"/>
        <v/>
      </c>
      <c r="D277" s="32" t="str">
        <f t="shared" si="27"/>
        <v/>
      </c>
      <c r="E277" s="32" t="str">
        <f t="shared" si="28"/>
        <v/>
      </c>
      <c r="F277" s="32" t="str">
        <f t="shared" si="29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 t="shared" si="24"/>
        <v/>
      </c>
      <c r="B278" s="31" t="str">
        <f t="shared" si="25"/>
        <v/>
      </c>
      <c r="C278" s="32" t="str">
        <f t="shared" si="26"/>
        <v/>
      </c>
      <c r="D278" s="32" t="str">
        <f t="shared" si="27"/>
        <v/>
      </c>
      <c r="E278" s="32" t="str">
        <f t="shared" si="28"/>
        <v/>
      </c>
      <c r="F278" s="32" t="str">
        <f t="shared" si="29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 t="shared" si="24"/>
        <v/>
      </c>
      <c r="B279" s="31" t="str">
        <f t="shared" si="25"/>
        <v/>
      </c>
      <c r="C279" s="32" t="str">
        <f t="shared" si="26"/>
        <v/>
      </c>
      <c r="D279" s="32" t="str">
        <f t="shared" si="27"/>
        <v/>
      </c>
      <c r="E279" s="32" t="str">
        <f t="shared" si="28"/>
        <v/>
      </c>
      <c r="F279" s="32" t="str">
        <f t="shared" si="29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 t="shared" si="24"/>
        <v/>
      </c>
      <c r="B280" s="31" t="str">
        <f t="shared" si="25"/>
        <v/>
      </c>
      <c r="C280" s="32" t="str">
        <f t="shared" si="26"/>
        <v/>
      </c>
      <c r="D280" s="32" t="str">
        <f t="shared" si="27"/>
        <v/>
      </c>
      <c r="E280" s="32" t="str">
        <f t="shared" si="28"/>
        <v/>
      </c>
      <c r="F280" s="32" t="str">
        <f t="shared" si="29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 t="shared" si="24"/>
        <v/>
      </c>
      <c r="B281" s="31" t="str">
        <f t="shared" si="25"/>
        <v/>
      </c>
      <c r="C281" s="32" t="str">
        <f t="shared" si="26"/>
        <v/>
      </c>
      <c r="D281" s="32" t="str">
        <f t="shared" si="27"/>
        <v/>
      </c>
      <c r="E281" s="32" t="str">
        <f t="shared" si="28"/>
        <v/>
      </c>
      <c r="F281" s="32" t="str">
        <f t="shared" si="29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 t="shared" si="24"/>
        <v/>
      </c>
      <c r="B282" s="31" t="str">
        <f t="shared" si="25"/>
        <v/>
      </c>
      <c r="C282" s="32" t="str">
        <f t="shared" si="26"/>
        <v/>
      </c>
      <c r="D282" s="32" t="str">
        <f t="shared" si="27"/>
        <v/>
      </c>
      <c r="E282" s="32" t="str">
        <f t="shared" si="28"/>
        <v/>
      </c>
      <c r="F282" s="32" t="str">
        <f t="shared" si="29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 t="shared" si="24"/>
        <v/>
      </c>
      <c r="B283" s="31" t="str">
        <f t="shared" si="25"/>
        <v/>
      </c>
      <c r="C283" s="32" t="str">
        <f t="shared" si="26"/>
        <v/>
      </c>
      <c r="D283" s="32" t="str">
        <f t="shared" si="27"/>
        <v/>
      </c>
      <c r="E283" s="32" t="str">
        <f t="shared" si="28"/>
        <v/>
      </c>
      <c r="F283" s="32" t="str">
        <f t="shared" si="29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 t="shared" si="24"/>
        <v/>
      </c>
      <c r="B284" s="31" t="str">
        <f t="shared" si="25"/>
        <v/>
      </c>
      <c r="C284" s="32" t="str">
        <f t="shared" si="26"/>
        <v/>
      </c>
      <c r="D284" s="32" t="str">
        <f t="shared" si="27"/>
        <v/>
      </c>
      <c r="E284" s="32" t="str">
        <f t="shared" si="28"/>
        <v/>
      </c>
      <c r="F284" s="32" t="str">
        <f t="shared" si="29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 t="shared" si="24"/>
        <v/>
      </c>
      <c r="B285" s="31" t="str">
        <f t="shared" si="25"/>
        <v/>
      </c>
      <c r="C285" s="32" t="str">
        <f t="shared" si="26"/>
        <v/>
      </c>
      <c r="D285" s="32" t="str">
        <f t="shared" si="27"/>
        <v/>
      </c>
      <c r="E285" s="32" t="str">
        <f t="shared" si="28"/>
        <v/>
      </c>
      <c r="F285" s="32" t="str">
        <f t="shared" si="29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IF(importo_prestito_sem*tasso_sem*durata_prestito_sem*data_inizio_sem&gt;0,1,0)</f>
        <v>0</v>
      </c>
      <c r="P285" s="4"/>
      <c r="Q285" s="4"/>
    </row>
    <row r="286" spans="1:17" x14ac:dyDescent="0.25">
      <c r="A286" s="42" t="str">
        <f t="shared" si="24"/>
        <v/>
      </c>
      <c r="B286" s="31" t="str">
        <f t="shared" si="25"/>
        <v/>
      </c>
      <c r="C286" s="32" t="str">
        <f t="shared" si="26"/>
        <v/>
      </c>
      <c r="D286" s="32" t="str">
        <f t="shared" si="27"/>
        <v/>
      </c>
      <c r="E286" s="32" t="str">
        <f t="shared" si="28"/>
        <v/>
      </c>
      <c r="F286" s="32" t="str">
        <f t="shared" si="29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 t="shared" si="24"/>
        <v/>
      </c>
      <c r="B287" s="31" t="str">
        <f t="shared" si="25"/>
        <v/>
      </c>
      <c r="C287" s="32" t="str">
        <f t="shared" si="26"/>
        <v/>
      </c>
      <c r="D287" s="32" t="str">
        <f t="shared" si="27"/>
        <v/>
      </c>
      <c r="E287" s="32" t="str">
        <f t="shared" si="28"/>
        <v/>
      </c>
      <c r="F287" s="32" t="str">
        <f t="shared" si="29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durata_prestito_sem*2</f>
        <v>0</v>
      </c>
      <c r="P287" s="4"/>
      <c r="Q287" s="4"/>
    </row>
    <row r="288" spans="1:17" x14ac:dyDescent="0.25">
      <c r="A288" s="42" t="str">
        <f t="shared" si="24"/>
        <v/>
      </c>
      <c r="B288" s="31" t="str">
        <f t="shared" si="25"/>
        <v/>
      </c>
      <c r="C288" s="32" t="str">
        <f t="shared" si="26"/>
        <v/>
      </c>
      <c r="D288" s="32" t="str">
        <f t="shared" si="27"/>
        <v/>
      </c>
      <c r="E288" s="32" t="str">
        <f t="shared" si="28"/>
        <v/>
      </c>
      <c r="F288" s="32" t="str">
        <f t="shared" si="29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 t="shared" si="24"/>
        <v/>
      </c>
      <c r="B289" s="31" t="str">
        <f t="shared" si="25"/>
        <v/>
      </c>
      <c r="C289" s="32" t="str">
        <f t="shared" si="26"/>
        <v/>
      </c>
      <c r="D289" s="32" t="str">
        <f t="shared" si="27"/>
        <v/>
      </c>
      <c r="E289" s="32" t="str">
        <f t="shared" si="28"/>
        <v/>
      </c>
      <c r="F289" s="32" t="str">
        <f t="shared" si="29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-PMT(tasso_sem/12,durata_mesi_sem,importo_prestito_sem)</f>
        <v>#NUM!</v>
      </c>
      <c r="P289" s="4"/>
      <c r="Q289" s="4"/>
    </row>
    <row r="290" spans="1:17" x14ac:dyDescent="0.25">
      <c r="A290" s="42" t="str">
        <f t="shared" si="24"/>
        <v/>
      </c>
      <c r="B290" s="31" t="str">
        <f t="shared" si="25"/>
        <v/>
      </c>
      <c r="C290" s="32" t="str">
        <f t="shared" si="26"/>
        <v/>
      </c>
      <c r="D290" s="32" t="str">
        <f t="shared" si="27"/>
        <v/>
      </c>
      <c r="E290" s="32" t="str">
        <f t="shared" si="28"/>
        <v/>
      </c>
      <c r="F290" s="32" t="str">
        <f t="shared" si="29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 t="shared" si="24"/>
        <v/>
      </c>
      <c r="B291" s="31" t="str">
        <f t="shared" si="25"/>
        <v/>
      </c>
      <c r="C291" s="32" t="str">
        <f t="shared" si="26"/>
        <v/>
      </c>
      <c r="D291" s="32" t="str">
        <f t="shared" si="27"/>
        <v/>
      </c>
      <c r="E291" s="32" t="str">
        <f t="shared" si="28"/>
        <v/>
      </c>
      <c r="F291" s="32" t="str">
        <f t="shared" si="29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IF(num_progr_rata_sem&lt;=durata_mesi_sem,1,0)</f>
        <v>0</v>
      </c>
      <c r="P291" s="4"/>
      <c r="Q291" s="4"/>
    </row>
    <row r="292" spans="1:17" x14ac:dyDescent="0.25">
      <c r="A292" s="42" t="str">
        <f t="shared" si="24"/>
        <v/>
      </c>
      <c r="B292" s="31" t="str">
        <f t="shared" si="25"/>
        <v/>
      </c>
      <c r="C292" s="32" t="str">
        <f t="shared" si="26"/>
        <v/>
      </c>
      <c r="D292" s="32" t="str">
        <f t="shared" si="27"/>
        <v/>
      </c>
      <c r="E292" s="32" t="str">
        <f t="shared" si="28"/>
        <v/>
      </c>
      <c r="F292" s="32" t="str">
        <f t="shared" si="29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 t="shared" si="24"/>
        <v/>
      </c>
      <c r="B293" s="31" t="str">
        <f t="shared" si="25"/>
        <v/>
      </c>
      <c r="C293" s="32" t="str">
        <f t="shared" si="26"/>
        <v/>
      </c>
      <c r="D293" s="32" t="str">
        <f t="shared" si="27"/>
        <v/>
      </c>
      <c r="E293" s="32" t="str">
        <f t="shared" si="28"/>
        <v/>
      </c>
      <c r="F293" s="32" t="str">
        <f t="shared" si="29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 t="shared" si="24"/>
        <v/>
      </c>
      <c r="B294" s="31" t="str">
        <f t="shared" si="25"/>
        <v/>
      </c>
      <c r="C294" s="32" t="str">
        <f t="shared" si="26"/>
        <v/>
      </c>
      <c r="D294" s="32" t="str">
        <f t="shared" si="27"/>
        <v/>
      </c>
      <c r="E294" s="32" t="str">
        <f t="shared" si="28"/>
        <v/>
      </c>
      <c r="F294" s="32" t="str">
        <f t="shared" si="29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 t="shared" si="24"/>
        <v/>
      </c>
      <c r="B295" s="31" t="str">
        <f t="shared" si="25"/>
        <v/>
      </c>
      <c r="C295" s="32" t="str">
        <f t="shared" si="26"/>
        <v/>
      </c>
      <c r="D295" s="32" t="str">
        <f t="shared" si="27"/>
        <v/>
      </c>
      <c r="E295" s="32" t="str">
        <f t="shared" si="28"/>
        <v/>
      </c>
      <c r="F295" s="32" t="str">
        <f t="shared" si="29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 t="shared" si="24"/>
        <v/>
      </c>
      <c r="B296" s="31" t="str">
        <f t="shared" si="25"/>
        <v/>
      </c>
      <c r="C296" s="32" t="str">
        <f t="shared" si="26"/>
        <v/>
      </c>
      <c r="D296" s="32" t="str">
        <f t="shared" si="27"/>
        <v/>
      </c>
      <c r="E296" s="32" t="str">
        <f t="shared" si="28"/>
        <v/>
      </c>
      <c r="F296" s="32" t="str">
        <f t="shared" si="29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 t="shared" si="24"/>
        <v/>
      </c>
      <c r="B297" s="31" t="str">
        <f t="shared" si="25"/>
        <v/>
      </c>
      <c r="C297" s="32" t="str">
        <f t="shared" si="26"/>
        <v/>
      </c>
      <c r="D297" s="32" t="str">
        <f t="shared" si="27"/>
        <v/>
      </c>
      <c r="E297" s="32" t="str">
        <f t="shared" si="28"/>
        <v/>
      </c>
      <c r="F297" s="32" t="str">
        <f t="shared" si="29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 t="shared" si="24"/>
        <v/>
      </c>
      <c r="B298" s="31" t="str">
        <f t="shared" si="25"/>
        <v/>
      </c>
      <c r="C298" s="32" t="str">
        <f t="shared" si="26"/>
        <v/>
      </c>
      <c r="D298" s="32" t="str">
        <f t="shared" si="27"/>
        <v/>
      </c>
      <c r="E298" s="32" t="str">
        <f t="shared" si="28"/>
        <v/>
      </c>
      <c r="F298" s="32" t="str">
        <f t="shared" si="29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 t="shared" si="24"/>
        <v/>
      </c>
      <c r="B299" s="31" t="str">
        <f t="shared" si="25"/>
        <v/>
      </c>
      <c r="C299" s="32" t="str">
        <f t="shared" si="26"/>
        <v/>
      </c>
      <c r="D299" s="32" t="str">
        <f t="shared" si="27"/>
        <v/>
      </c>
      <c r="E299" s="32" t="str">
        <f t="shared" si="28"/>
        <v/>
      </c>
      <c r="F299" s="32" t="str">
        <f t="shared" si="29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 t="shared" si="24"/>
        <v/>
      </c>
      <c r="B300" s="31" t="str">
        <f t="shared" si="25"/>
        <v/>
      </c>
      <c r="C300" s="32" t="str">
        <f t="shared" si="26"/>
        <v/>
      </c>
      <c r="D300" s="32" t="str">
        <f t="shared" si="27"/>
        <v/>
      </c>
      <c r="E300" s="32" t="str">
        <f t="shared" si="28"/>
        <v/>
      </c>
      <c r="F300" s="32" t="str">
        <f t="shared" si="29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 t="shared" si="24"/>
        <v/>
      </c>
      <c r="B301" s="31" t="str">
        <f t="shared" si="25"/>
        <v/>
      </c>
      <c r="C301" s="32" t="str">
        <f t="shared" si="26"/>
        <v/>
      </c>
      <c r="D301" s="32" t="str">
        <f t="shared" si="27"/>
        <v/>
      </c>
      <c r="E301" s="32" t="str">
        <f t="shared" si="28"/>
        <v/>
      </c>
      <c r="F301" s="32" t="str">
        <f t="shared" si="29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 t="shared" si="24"/>
        <v/>
      </c>
      <c r="B302" s="31" t="str">
        <f t="shared" si="25"/>
        <v/>
      </c>
      <c r="C302" s="32" t="str">
        <f t="shared" si="26"/>
        <v/>
      </c>
      <c r="D302" s="32" t="str">
        <f t="shared" si="27"/>
        <v/>
      </c>
      <c r="E302" s="32" t="str">
        <f t="shared" si="28"/>
        <v/>
      </c>
      <c r="F302" s="32" t="str">
        <f t="shared" si="29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1" priority="1" stopIfTrue="1" operator="notEqual">
      <formula>""</formula>
    </cfRule>
  </conditionalFormatting>
  <conditionalFormatting sqref="F15:F302">
    <cfRule type="cellIs" dxfId="0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400-000000000000}">
      <formula1>1</formula1>
      <formula2>365245</formula2>
    </dataValidation>
    <dataValidation allowBlank="1" showInputMessage="1" showErrorMessage="1" promptTitle="Tasso del prestito" prompt="Puoi inserire il TAN o il TAEG. Solo valori numerici compresi tra 0 e 100." sqref="C5" xr:uid="{00000000-0002-0000-0400-000001000000}"/>
    <dataValidation allowBlank="1" showInputMessage="1" showErrorMessage="1" promptTitle="Importo del prestito" prompt="Inserisci l'importo del prestito che vuoi farti finanziare." sqref="C3" xr:uid="{00000000-0002-0000-04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400-000003000000}">
      <formula1>$Q$2:$Q$33</formula1>
    </dataValidation>
    <dataValidation allowBlank="1" showInputMessage="1" showErrorMessage="1" promptTitle="Iserisci la data " prompt="Inserisci la data di inizio del prestito" sqref="C9" xr:uid="{00000000-0002-0000-0400-000004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24</vt:i4>
      </vt:variant>
    </vt:vector>
  </HeadingPairs>
  <TitlesOfParts>
    <vt:vector size="29" baseType="lpstr">
      <vt:lpstr>modello_domanda</vt:lpstr>
      <vt:lpstr>codici_ateco</vt:lpstr>
      <vt:lpstr>mensile</vt:lpstr>
      <vt:lpstr>trimestrale</vt:lpstr>
      <vt:lpstr>semestrale</vt:lpstr>
      <vt:lpstr>controllo_valori_mens</vt:lpstr>
      <vt:lpstr>controllo_valori_sem</vt:lpstr>
      <vt:lpstr>controllo_valori_trim</vt:lpstr>
      <vt:lpstr>costo_totale_mens</vt:lpstr>
      <vt:lpstr>costo_totale_sem</vt:lpstr>
      <vt:lpstr>costo_totale_trim</vt:lpstr>
      <vt:lpstr>data_inizio_mens</vt:lpstr>
      <vt:lpstr>data_inizio_sem</vt:lpstr>
      <vt:lpstr>data_inizio_trim</vt:lpstr>
      <vt:lpstr>durata_mesi_mens</vt:lpstr>
      <vt:lpstr>durata_mesi_sem</vt:lpstr>
      <vt:lpstr>durata_mesi_trim</vt:lpstr>
      <vt:lpstr>durata_prestito_mens</vt:lpstr>
      <vt:lpstr>durata_prestito_sem</vt:lpstr>
      <vt:lpstr>durata_prestito_trim</vt:lpstr>
      <vt:lpstr>importo_prestito_mens</vt:lpstr>
      <vt:lpstr>importo_prestito_sem</vt:lpstr>
      <vt:lpstr>importo_prestito_trim</vt:lpstr>
      <vt:lpstr>rata_mensile_mens</vt:lpstr>
      <vt:lpstr>rata_mensile_sem</vt:lpstr>
      <vt:lpstr>rata_mensile_trim</vt:lpstr>
      <vt:lpstr>tasso_mens</vt:lpstr>
      <vt:lpstr>tasso_sem</vt:lpstr>
      <vt:lpstr>tasso_trim</vt:lpstr>
    </vt:vector>
  </TitlesOfParts>
  <Company>Infocamere scpa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De Pardi</dc:creator>
  <cp:lastModifiedBy>Iris Eforti</cp:lastModifiedBy>
  <cp:lastPrinted>2020-12-23T09:45:22Z</cp:lastPrinted>
  <dcterms:created xsi:type="dcterms:W3CDTF">2020-11-20T19:27:55Z</dcterms:created>
  <dcterms:modified xsi:type="dcterms:W3CDTF">2022-05-05T14:33:55Z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2f0ded8c-931c-4b59-ad35-3664ad29e6cc</vt:lpwstr>
  </property>
</Properties>
</file>